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<sst xmlns="http://schemas.openxmlformats.org/spreadsheetml/2006/main" count="209" uniqueCount="168">
  <si>
    <t>单位：万元</t>
  </si>
  <si>
    <t>收                    入</t>
  </si>
  <si>
    <t>支                    出</t>
  </si>
  <si>
    <t>项目</t>
  </si>
  <si>
    <t>预算数</t>
  </si>
  <si>
    <t>一、类级科目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</si>
  <si>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</si>
  <si>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</si>
  <si>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</si>
  <si>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</si>
  <si>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</si>
  <si>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</si>
  <si>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</si>
  <si>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</si>
  <si>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</si>
  <si>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</si>
  <si>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</si>
  <si>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</si>
  <si>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</si>
  <si>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</si>
  <si>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二、类级科目</t>
  </si>
  <si>
    <t xml:space="preserve">三、……  </t>
  </si>
  <si>
    <t>本年收入合计</t>
  </si>
  <si>
    <t>收  入  总  计</t>
  </si>
  <si>
    <t>支  出  总  计</t>
  </si>
  <si>
    <t>单位：万元</t>
  </si>
  <si>
    <t xml:space="preserve">      项级科目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</si>
  <si>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</si>
  <si>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</si>
  <si>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</si>
  <si>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</si>
  <si>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</si>
  <si>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</si>
  <si>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</si>
  <si>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</si>
  <si>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</si>
  <si>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</si>
  <si>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</si>
  <si>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</si>
  <si>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</si>
  <si>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</si>
  <si>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</si>
  <si>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</si>
  <si>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</si>
  <si>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</si>
  <si>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七、附属单位上缴收入</t>
  </si>
  <si>
    <t>八、用事业基金弥补收支差额</t>
  </si>
  <si>
    <t>九、上年结转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</si>
  <si>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</si>
  <si>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</si>
  <si>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</si>
  <si>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</si>
  <si>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</si>
  <si>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</si>
  <si>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</si>
  <si>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</si>
  <si>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</si>
  <si>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</si>
  <si>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</si>
  <si>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 xml:space="preserve">     其他资金结转</t>
  </si>
  <si>
    <t xml:space="preserve">     </t>
  </si>
  <si>
    <t>一、本年收入</t>
  </si>
  <si>
    <t>二、上年结转</t>
  </si>
  <si>
    <t>二、专户资金</t>
  </si>
  <si>
    <t>三、事业收入（不含专户资金）</t>
  </si>
  <si>
    <t>专户资金</t>
  </si>
  <si>
    <t>事业收入（不含专户资金）</t>
  </si>
  <si>
    <t xml:space="preserve">     专户资金结转</t>
  </si>
  <si>
    <t>合计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</si>
  <si>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</si>
  <si>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</si>
  <si>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</si>
  <si>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</si>
  <si>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</si>
  <si>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</si>
  <si>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科目名称</t>
  </si>
  <si>
    <t>功能科目</t>
  </si>
  <si>
    <t>科目编码</t>
  </si>
  <si>
    <t>本年政府性基金预算支出</t>
  </si>
  <si>
    <t>人员经费</t>
  </si>
  <si>
    <t>公用经费</t>
  </si>
  <si>
    <t>预算数</t>
  </si>
  <si>
    <t>2018年预算数</t>
  </si>
  <si>
    <t>2018年预算数比2017年执行数</t>
  </si>
  <si>
    <t>增减额</t>
  </si>
  <si>
    <t>增减比例</t>
  </si>
  <si>
    <t>一般公共预算“三公”经费支出表</t>
  </si>
  <si>
    <t>部门收支预算总表</t>
  </si>
  <si>
    <t>部门收入预算总表</t>
  </si>
  <si>
    <t>部门支出预算总表</t>
  </si>
  <si>
    <t>财政拨款收支预算表</t>
  </si>
  <si>
    <t>一般公共预算支出表</t>
  </si>
  <si>
    <t>一般公共预算基本支出表</t>
  </si>
  <si>
    <t>政府性基金预算支出表</t>
  </si>
  <si>
    <t>2018年基本支出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</si>
  <si>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</si>
  <si>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</si>
  <si>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</si>
  <si>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</si>
  <si>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</si>
  <si>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</si>
  <si>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</si>
  <si>
    <t>2017年执行数</t>
  </si>
  <si>
    <t>部门预算支出经济分类科目</t>
  </si>
  <si>
    <t>部门预算公开表01</t>
  </si>
  <si>
    <t>部门预算公开表02</t>
  </si>
  <si>
    <t>部门预算公开表03</t>
  </si>
  <si>
    <t>部门预算公开表04</t>
  </si>
  <si>
    <t>部门预算公开表05</t>
  </si>
  <si>
    <t>部门与预算公开表06</t>
  </si>
  <si>
    <t>部门预算公开表07</t>
  </si>
  <si>
    <t>部门预算公开表08</t>
  </si>
  <si>
    <t>附件3：2018年部门预算公开表</t>
  </si>
  <si>
    <t>政府性基金预算结转</t>
  </si>
  <si>
    <t xml:space="preserve">    一般公共预算结算</t>
  </si>
  <si>
    <t>填编码</t>
  </si>
  <si>
    <t>由区政府统筹安排控制</t>
  </si>
  <si>
    <t>其中：一般公共预算结转</t>
  </si>
  <si>
    <t xml:space="preserve">     政府性基金预算结转</t>
  </si>
  <si>
    <t xml:space="preserve">      住房公积金</t>
  </si>
  <si>
    <t xml:space="preserve">    本年支出合计</t>
  </si>
  <si>
    <t>一、本年支出</t>
  </si>
  <si>
    <t>二、结转下年</t>
  </si>
  <si>
    <t xml:space="preserve">  工资福利支出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</si>
  <si>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</si>
  <si>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</si>
  <si>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</si>
  <si>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</si>
  <si>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其他社会保障缴费</t>
  </si>
  <si>
    <t xml:space="preserve">      医疗费</t>
  </si>
  <si>
    <t xml:space="preserve">  商品和服务支出</t>
  </si>
  <si>
    <t xml:space="preserve">      办公费</t>
  </si>
  <si>
    <t>201</t>
  </si>
  <si>
    <t xml:space="preserve">      其他交通费用</t>
  </si>
  <si>
    <t>一般公共服务</t>
  </si>
  <si>
    <t xml:space="preserve">    其他共产党事务支出</t>
  </si>
  <si>
    <t xml:space="preserve">      行政运行（其他共产党事务）</t>
  </si>
  <si>
    <t xml:space="preserve">      一般行政管理事务（其他共产党事务）</t>
  </si>
  <si>
    <t>社会保障和就业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</si>
  <si>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</si>
  <si>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</si>
  <si>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</si>
  <si>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>住房保障支出</t>
  </si>
  <si>
    <t xml:space="preserve">    住房改革支出</t>
  </si>
  <si>
    <t>部门名称：机关党工委</t>
  </si>
  <si>
    <t>机关党工委</t>
  </si>
  <si>
    <t xml:space="preserve">  机关党工委本级</t>
  </si>
  <si>
    <r>
      <t>2</t>
    </r>
    <r>
      <rPr>
        <sz val="10"/>
        <rFont val="宋体"/>
        <family val="0"/>
      </rPr>
      <t>0136</t>
    </r>
  </si>
  <si>
    <r>
      <t>2</t>
    </r>
    <r>
      <rPr>
        <sz val="10"/>
        <rFont val="宋体"/>
        <family val="0"/>
      </rPr>
      <t>013601</t>
    </r>
  </si>
  <si>
    <r>
      <t>2</t>
    </r>
    <r>
      <rPr>
        <sz val="10"/>
        <rFont val="宋体"/>
        <family val="0"/>
      </rPr>
      <t>013602</t>
    </r>
  </si>
  <si>
    <r>
      <t>2</t>
    </r>
    <r>
      <rPr>
        <sz val="10"/>
        <rFont val="宋体"/>
        <family val="0"/>
      </rPr>
      <t>08</t>
    </r>
  </si>
  <si>
    <r>
      <t>2</t>
    </r>
    <r>
      <rPr>
        <sz val="10"/>
        <rFont val="宋体"/>
        <family val="0"/>
      </rPr>
      <t>0805</t>
    </r>
  </si>
  <si>
    <r>
      <t>2</t>
    </r>
    <r>
      <rPr>
        <sz val="10"/>
        <rFont val="宋体"/>
        <family val="0"/>
      </rPr>
      <t>080505</t>
    </r>
  </si>
  <si>
    <r>
      <t>2</t>
    </r>
    <r>
      <rPr>
        <sz val="10"/>
        <rFont val="宋体"/>
        <family val="0"/>
      </rPr>
      <t>080506</t>
    </r>
  </si>
  <si>
    <r>
      <t>2</t>
    </r>
    <r>
      <rPr>
        <sz val="10"/>
        <rFont val="宋体"/>
        <family val="0"/>
      </rPr>
      <t>21</t>
    </r>
  </si>
  <si>
    <r>
      <t>2</t>
    </r>
    <r>
      <rPr>
        <sz val="10"/>
        <rFont val="宋体"/>
        <family val="0"/>
      </rPr>
      <t>2102</t>
    </r>
  </si>
  <si>
    <t>1、一般公共服务支出</t>
  </si>
  <si>
    <t xml:space="preserve">    其他共产党事务支出</t>
  </si>
  <si>
    <t xml:space="preserve">      行政运行</t>
  </si>
  <si>
    <t xml:space="preserve">      一般行政管理事务</t>
  </si>
  <si>
    <t xml:space="preserve">    行政事业单位离退休</t>
  </si>
  <si>
    <t xml:space="preserve">      机关事业单位基本养老保险缴费支出</t>
  </si>
  <si>
    <t xml:space="preserve">      机关事业单位职业年金缴费支出★</t>
  </si>
  <si>
    <t xml:space="preserve">    住房改革支出</t>
  </si>
  <si>
    <t xml:space="preserve">      住房公积金</t>
  </si>
  <si>
    <t>机关党工委没有政府性基金预算拨款安排的支出，故本表无数据</t>
  </si>
  <si>
    <t>2、社会保障和就业支出</t>
  </si>
  <si>
    <t>3、住房保障支出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</si>
</sst>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  <numFmt numFmtId="181" formatCode="000000"/>
  </numFmts>
  <fonts count="5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color indexed="10"/>
      <name val="方正书宋_GBK"/>
      <family val="0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sz val="9"/>
      <color indexed="8"/>
      <name val="SimSun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12" fillId="0" borderId="0" xfId="0" applyNumberFormat="1" applyFont="1" applyAlignment="1">
      <alignment vertical="center" wrapText="1"/>
    </xf>
    <xf numFmtId="43" fontId="2" fillId="0" borderId="10" xfId="49" applyFont="1" applyBorder="1" applyAlignment="1">
      <alignment horizontal="left" vertical="center"/>
    </xf>
    <xf numFmtId="43" fontId="2" fillId="0" borderId="10" xfId="49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49" applyFont="1" applyFill="1" applyBorder="1" applyAlignment="1">
      <alignment horizontal="center" vertical="center" wrapText="1"/>
    </xf>
    <xf numFmtId="43" fontId="2" fillId="0" borderId="10" xfId="49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49" applyFont="1" applyBorder="1" applyAlignment="1">
      <alignment vertical="center"/>
    </xf>
    <xf numFmtId="0" fontId="15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3" fontId="14" fillId="0" borderId="15" xfId="49" applyFont="1" applyBorder="1" applyAlignment="1">
      <alignment horizontal="right" vertical="center" wrapText="1"/>
    </xf>
    <xf numFmtId="43" fontId="2" fillId="0" borderId="10" xfId="49" applyFont="1" applyBorder="1" applyAlignment="1">
      <alignment horizontal="right" vertical="center"/>
    </xf>
    <xf numFmtId="43" fontId="2" fillId="0" borderId="10" xfId="49" applyFont="1" applyFill="1" applyBorder="1" applyAlignment="1">
      <alignment horizontal="right" vertical="center"/>
    </xf>
    <xf numFmtId="43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8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PageLayoutView="0" workbookViewId="0" topLeftCell="A1">
      <selection activeCell="B31" sqref="B31"/>
    </sheetView>
  </sheetViews>
  <sheetFormatPr defaultColWidth="6.875" defaultRowHeight="19.5" customHeight="1"/>
  <cols>
    <col min="1" max="1" width="29.75390625" style="3" customWidth="1"/>
    <col min="2" max="2" width="23.625" style="0" customWidth="1"/>
    <col min="3" max="3" width="35.875" style="0" customWidth="1"/>
    <col min="4" max="4" width="24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112</v>
      </c>
    </row>
    <row r="2" spans="1:4" ht="15" customHeight="1">
      <c r="A2" s="15"/>
      <c r="D2" s="16" t="s">
        <v>104</v>
      </c>
    </row>
    <row r="3" spans="1:253" s="25" customFormat="1" ht="28.5" customHeight="1">
      <c r="A3" s="43" t="s">
        <v>87</v>
      </c>
      <c r="B3" s="43"/>
      <c r="C3" s="44"/>
      <c r="D3" s="4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6" t="s">
        <v>144</v>
      </c>
      <c r="B4" s="3"/>
      <c r="C4" s="3"/>
      <c r="D4" s="57" t="s">
        <v>0</v>
      </c>
      <c r="H4" s="17"/>
      <c r="I4" s="17"/>
      <c r="J4" s="17"/>
      <c r="K4" s="17"/>
      <c r="L4" s="17"/>
    </row>
    <row r="5" spans="1:20" ht="21" customHeight="1">
      <c r="A5" s="34" t="s">
        <v>1</v>
      </c>
      <c r="B5" s="35"/>
      <c r="C5" s="34" t="s">
        <v>2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3</v>
      </c>
      <c r="B6" s="37" t="s">
        <v>4</v>
      </c>
      <c r="C6" s="37" t="s">
        <v>3</v>
      </c>
      <c r="D6" s="38" t="s">
        <v>4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41</v>
      </c>
      <c r="B7" s="91">
        <v>134.05</v>
      </c>
      <c r="C7" s="12" t="s">
        <v>134</v>
      </c>
      <c r="D7" s="91">
        <v>109.39</v>
      </c>
      <c r="E7" s="17"/>
      <c r="F7" s="17"/>
      <c r="G7" s="18"/>
      <c r="J7" s="17"/>
      <c r="K7" s="19" t="s">
        <v>6</v>
      </c>
      <c r="L7" s="20" t="s">
        <v>7</v>
      </c>
      <c r="M7" s="20" t="s">
        <v>8</v>
      </c>
      <c r="N7" s="20" t="s">
        <v>9</v>
      </c>
      <c r="O7" s="19" t="s">
        <v>10</v>
      </c>
      <c r="P7" s="19" t="s">
        <v>11</v>
      </c>
      <c r="Q7" s="20" t="s">
        <v>12</v>
      </c>
      <c r="R7" s="19" t="s">
        <v>13</v>
      </c>
      <c r="S7" s="20" t="s">
        <v>14</v>
      </c>
      <c r="T7" s="22" t="s">
        <v>15</v>
      </c>
      <c r="U7" s="19" t="s">
        <v>14</v>
      </c>
      <c r="V7" s="19" t="s">
        <v>14</v>
      </c>
      <c r="W7" s="19" t="s">
        <v>16</v>
      </c>
      <c r="X7" s="19" t="s">
        <v>17</v>
      </c>
    </row>
    <row r="8" spans="1:28" ht="21" customHeight="1">
      <c r="A8" s="23" t="s">
        <v>42</v>
      </c>
      <c r="B8" s="91">
        <v>134.05</v>
      </c>
      <c r="C8" s="12" t="s">
        <v>135</v>
      </c>
      <c r="D8" s="91">
        <v>109.39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43</v>
      </c>
      <c r="B9" s="92"/>
      <c r="C9" s="12" t="s">
        <v>136</v>
      </c>
      <c r="D9" s="91">
        <f>1.5+72.89</f>
        <v>74.39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63</v>
      </c>
      <c r="B10" s="92"/>
      <c r="C10" s="12" t="s">
        <v>137</v>
      </c>
      <c r="D10" s="91">
        <v>35</v>
      </c>
      <c r="E10" s="17"/>
      <c r="O10" s="17"/>
      <c r="P10" s="17"/>
      <c r="Q10" s="17"/>
      <c r="R10" s="17"/>
      <c r="S10" s="17"/>
      <c r="T10" s="17"/>
      <c r="AB10" s="17"/>
    </row>
    <row r="11" spans="1:31" ht="30" customHeight="1">
      <c r="A11" s="39" t="s">
        <v>64</v>
      </c>
      <c r="B11" s="92"/>
      <c r="C11" s="12" t="s">
        <v>138</v>
      </c>
      <c r="D11" s="91">
        <v>9.86</v>
      </c>
      <c r="E11" s="17"/>
      <c r="N11" s="17"/>
      <c r="O11" s="17"/>
      <c r="P11" s="17"/>
      <c r="Q11" s="17"/>
      <c r="R11" s="17"/>
      <c r="AE11" s="17"/>
    </row>
    <row r="12" spans="1:17" ht="21" customHeight="1">
      <c r="A12" s="39" t="s">
        <v>18</v>
      </c>
      <c r="B12" s="92"/>
      <c r="C12" s="12" t="s">
        <v>139</v>
      </c>
      <c r="D12" s="91">
        <v>9.86</v>
      </c>
      <c r="E12" s="17"/>
      <c r="G12" s="17"/>
      <c r="I12" s="17"/>
      <c r="N12" s="17"/>
      <c r="O12" s="17"/>
      <c r="P12" s="17"/>
      <c r="Q12" s="17"/>
    </row>
    <row r="13" spans="1:9" ht="21" customHeight="1">
      <c r="A13" s="39" t="s">
        <v>19</v>
      </c>
      <c r="B13" s="92"/>
      <c r="C13" s="12" t="s">
        <v>140</v>
      </c>
      <c r="D13" s="91">
        <v>7.04</v>
      </c>
      <c r="E13" s="17"/>
      <c r="G13" s="17"/>
      <c r="I13" s="17"/>
    </row>
    <row r="14" spans="1:21" ht="21" customHeight="1">
      <c r="A14" s="40"/>
      <c r="B14" s="92"/>
      <c r="C14" s="12" t="s">
        <v>141</v>
      </c>
      <c r="D14" s="91">
        <v>2.82</v>
      </c>
      <c r="E14" s="17"/>
      <c r="G14" s="17"/>
      <c r="I14" s="17"/>
      <c r="U14" s="17"/>
    </row>
    <row r="15" spans="1:9" ht="21" customHeight="1">
      <c r="A15" s="41" t="s">
        <v>22</v>
      </c>
      <c r="B15" s="93">
        <f>B7</f>
        <v>134.05</v>
      </c>
      <c r="C15" s="12" t="s">
        <v>142</v>
      </c>
      <c r="D15" s="91">
        <v>16.3</v>
      </c>
      <c r="G15" s="17"/>
      <c r="I15" s="17"/>
    </row>
    <row r="16" spans="1:9" ht="21" customHeight="1">
      <c r="A16" s="12" t="s">
        <v>44</v>
      </c>
      <c r="B16" s="93"/>
      <c r="C16" s="12" t="s">
        <v>143</v>
      </c>
      <c r="D16" s="91">
        <v>16.3</v>
      </c>
      <c r="G16" s="17"/>
      <c r="I16" s="17"/>
    </row>
    <row r="17" spans="1:7" ht="21" customHeight="1">
      <c r="A17" s="12" t="s">
        <v>45</v>
      </c>
      <c r="B17" s="93"/>
      <c r="C17" s="12" t="s">
        <v>119</v>
      </c>
      <c r="D17" s="91">
        <v>16.3</v>
      </c>
      <c r="G17" s="17"/>
    </row>
    <row r="18" spans="1:7" ht="21" customHeight="1">
      <c r="A18" s="12" t="s">
        <v>46</v>
      </c>
      <c r="B18" s="93"/>
      <c r="C18" s="42"/>
      <c r="D18" s="91"/>
      <c r="G18" s="17"/>
    </row>
    <row r="19" spans="1:7" ht="21" customHeight="1">
      <c r="A19" s="12" t="s">
        <v>47</v>
      </c>
      <c r="B19" s="93">
        <v>1.5</v>
      </c>
      <c r="C19" s="87"/>
      <c r="D19" s="91"/>
      <c r="G19" s="17"/>
    </row>
    <row r="20" spans="1:7" ht="21" customHeight="1">
      <c r="A20" s="73" t="s">
        <v>117</v>
      </c>
      <c r="B20" s="93">
        <v>1.5</v>
      </c>
      <c r="C20" s="32"/>
      <c r="D20" s="93"/>
      <c r="G20" s="17"/>
    </row>
    <row r="21" spans="1:7" ht="21" customHeight="1">
      <c r="A21" s="72" t="s">
        <v>118</v>
      </c>
      <c r="B21" s="93"/>
      <c r="C21" s="89" t="s">
        <v>120</v>
      </c>
      <c r="D21" s="93">
        <f>D7+D11+D15</f>
        <v>135.55</v>
      </c>
      <c r="G21" s="17"/>
    </row>
    <row r="22" spans="1:7" ht="21" customHeight="1">
      <c r="A22" s="12" t="s">
        <v>67</v>
      </c>
      <c r="B22" s="93"/>
      <c r="C22" s="32"/>
      <c r="D22" s="93"/>
      <c r="G22" s="17"/>
    </row>
    <row r="23" spans="1:7" ht="21" customHeight="1">
      <c r="A23" s="12" t="s">
        <v>59</v>
      </c>
      <c r="B23" s="93"/>
      <c r="C23" s="32"/>
      <c r="D23" s="93"/>
      <c r="G23" s="17"/>
    </row>
    <row r="24" spans="1:7" ht="21" customHeight="1">
      <c r="A24" s="41" t="s">
        <v>23</v>
      </c>
      <c r="B24" s="93">
        <f>B15+B19</f>
        <v>135.55</v>
      </c>
      <c r="C24" s="41" t="s">
        <v>24</v>
      </c>
      <c r="D24" s="93">
        <f>D21</f>
        <v>135.55</v>
      </c>
      <c r="F24" s="17"/>
      <c r="G24" s="17"/>
    </row>
    <row r="25" spans="1:4" ht="33" customHeight="1">
      <c r="A25" s="96"/>
      <c r="B25" s="96"/>
      <c r="C25" s="96"/>
      <c r="D25" s="96"/>
    </row>
    <row r="26" ht="19.5" customHeight="1">
      <c r="A26"/>
    </row>
  </sheetData>
  <sheetProtection/>
  <mergeCells count="1">
    <mergeCell ref="A25:D25"/>
  </mergeCells>
  <printOptions/>
  <pageMargins left="0.86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2.625" style="0" customWidth="1"/>
    <col min="2" max="4" width="10.25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16"/>
      <c r="D2" s="2"/>
      <c r="K2" s="107" t="s">
        <v>105</v>
      </c>
      <c r="L2" s="108"/>
      <c r="M2" s="108"/>
    </row>
    <row r="3" spans="1:13" ht="30" customHeight="1">
      <c r="A3" s="100" t="s">
        <v>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6.5" customHeight="1">
      <c r="A4" s="56" t="s">
        <v>144</v>
      </c>
      <c r="B4" s="24"/>
      <c r="C4" s="24"/>
      <c r="D4" s="24"/>
      <c r="E4" s="24"/>
      <c r="F4" s="24"/>
      <c r="G4" s="24"/>
      <c r="H4" s="24"/>
      <c r="I4" s="24"/>
      <c r="J4" s="24"/>
      <c r="K4" s="109" t="s">
        <v>0</v>
      </c>
      <c r="L4" s="110"/>
      <c r="M4" s="111"/>
    </row>
    <row r="5" spans="1:13" ht="18" customHeight="1">
      <c r="A5" s="102" t="s">
        <v>29</v>
      </c>
      <c r="B5" s="98" t="s">
        <v>30</v>
      </c>
      <c r="C5" s="104" t="s">
        <v>32</v>
      </c>
      <c r="D5" s="105"/>
      <c r="E5" s="106"/>
      <c r="F5" s="98" t="s">
        <v>65</v>
      </c>
      <c r="G5" s="98" t="s">
        <v>66</v>
      </c>
      <c r="H5" s="98" t="s">
        <v>33</v>
      </c>
      <c r="I5" s="98" t="s">
        <v>34</v>
      </c>
      <c r="J5" s="98" t="s">
        <v>35</v>
      </c>
      <c r="K5" s="98" t="s">
        <v>36</v>
      </c>
      <c r="L5" s="98" t="s">
        <v>37</v>
      </c>
      <c r="M5" s="98" t="s">
        <v>31</v>
      </c>
    </row>
    <row r="6" spans="1:13" ht="51" customHeight="1">
      <c r="A6" s="103"/>
      <c r="B6" s="98"/>
      <c r="C6" s="55" t="s">
        <v>38</v>
      </c>
      <c r="D6" s="55" t="s">
        <v>39</v>
      </c>
      <c r="E6" s="55" t="s">
        <v>40</v>
      </c>
      <c r="F6" s="99"/>
      <c r="G6" s="99"/>
      <c r="H6" s="99"/>
      <c r="I6" s="99"/>
      <c r="J6" s="99"/>
      <c r="K6" s="99"/>
      <c r="L6" s="99"/>
      <c r="M6" s="98"/>
    </row>
    <row r="7" spans="1:13" ht="21" customHeight="1">
      <c r="A7" s="27" t="s">
        <v>38</v>
      </c>
      <c r="B7" s="86">
        <f aca="true" t="shared" si="0" ref="B7:D8">B8</f>
        <v>135.55</v>
      </c>
      <c r="C7" s="86">
        <f t="shared" si="0"/>
        <v>134.05</v>
      </c>
      <c r="D7" s="86">
        <f t="shared" si="0"/>
        <v>134.05</v>
      </c>
      <c r="E7" s="86"/>
      <c r="F7" s="86"/>
      <c r="G7" s="86"/>
      <c r="H7" s="86"/>
      <c r="I7" s="86"/>
      <c r="J7" s="86"/>
      <c r="K7" s="86"/>
      <c r="L7" s="86"/>
      <c r="M7" s="86">
        <f>M8</f>
        <v>1.5</v>
      </c>
    </row>
    <row r="8" spans="1:13" ht="21" customHeight="1">
      <c r="A8" s="23" t="s">
        <v>145</v>
      </c>
      <c r="B8" s="86">
        <f t="shared" si="0"/>
        <v>135.55</v>
      </c>
      <c r="C8" s="86">
        <f t="shared" si="0"/>
        <v>134.05</v>
      </c>
      <c r="D8" s="86">
        <f t="shared" si="0"/>
        <v>134.05</v>
      </c>
      <c r="E8" s="86"/>
      <c r="F8" s="86"/>
      <c r="G8" s="86"/>
      <c r="H8" s="86"/>
      <c r="I8" s="86"/>
      <c r="J8" s="86"/>
      <c r="K8" s="86"/>
      <c r="L8" s="86"/>
      <c r="M8" s="86">
        <f>M9</f>
        <v>1.5</v>
      </c>
    </row>
    <row r="9" spans="1:13" ht="21" customHeight="1">
      <c r="A9" s="23" t="s">
        <v>146</v>
      </c>
      <c r="B9" s="86">
        <f>C9+M9</f>
        <v>135.55</v>
      </c>
      <c r="C9" s="86">
        <f>D9</f>
        <v>134.05</v>
      </c>
      <c r="D9" s="86">
        <f>'01收支总表'!B15</f>
        <v>134.05</v>
      </c>
      <c r="E9" s="86"/>
      <c r="F9" s="86"/>
      <c r="G9" s="86"/>
      <c r="H9" s="86"/>
      <c r="I9" s="86"/>
      <c r="J9" s="86"/>
      <c r="K9" s="86"/>
      <c r="L9" s="86"/>
      <c r="M9" s="86">
        <f>'01收支总表'!B19</f>
        <v>1.5</v>
      </c>
    </row>
    <row r="10" spans="1:13" ht="21" customHeight="1">
      <c r="A10" s="7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3" ht="14.25">
      <c r="A19" s="97"/>
      <c r="B19" s="97"/>
      <c r="C19" s="26"/>
    </row>
  </sheetData>
  <sheetProtection/>
  <mergeCells count="15">
    <mergeCell ref="K2:M2"/>
    <mergeCell ref="K4:M4"/>
    <mergeCell ref="M5:M6"/>
    <mergeCell ref="I5:I6"/>
    <mergeCell ref="J5:J6"/>
    <mergeCell ref="K5:K6"/>
    <mergeCell ref="L5:L6"/>
    <mergeCell ref="A19:B19"/>
    <mergeCell ref="F5:F6"/>
    <mergeCell ref="G5:G6"/>
    <mergeCell ref="H5:H6"/>
    <mergeCell ref="B5:B6"/>
    <mergeCell ref="A3:M3"/>
    <mergeCell ref="A5:A6"/>
    <mergeCell ref="C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68" t="s">
        <v>106</v>
      </c>
    </row>
    <row r="3" spans="1:8" ht="29.25" customHeight="1">
      <c r="A3" s="114" t="s">
        <v>89</v>
      </c>
      <c r="B3" s="115"/>
      <c r="C3" s="115"/>
      <c r="D3" s="115"/>
      <c r="E3" s="115"/>
      <c r="F3" s="115"/>
      <c r="G3" s="115"/>
      <c r="H3" s="115"/>
    </row>
    <row r="4" spans="1:8" ht="27" customHeight="1">
      <c r="A4" s="56" t="s">
        <v>144</v>
      </c>
      <c r="B4" s="24"/>
      <c r="C4" s="24"/>
      <c r="D4" s="24"/>
      <c r="E4" s="24"/>
      <c r="F4" s="24"/>
      <c r="G4" s="24"/>
      <c r="H4" s="59" t="s">
        <v>51</v>
      </c>
    </row>
    <row r="5" spans="1:8" ht="14.25" customHeight="1">
      <c r="A5" s="102" t="s">
        <v>52</v>
      </c>
      <c r="B5" s="98" t="s">
        <v>53</v>
      </c>
      <c r="C5" s="104" t="s">
        <v>49</v>
      </c>
      <c r="D5" s="112"/>
      <c r="E5" s="98" t="s">
        <v>50</v>
      </c>
      <c r="F5" s="98" t="s">
        <v>56</v>
      </c>
      <c r="G5" s="98" t="s">
        <v>57</v>
      </c>
      <c r="H5" s="98" t="s">
        <v>58</v>
      </c>
    </row>
    <row r="6" spans="1:8" ht="21.75" customHeight="1">
      <c r="A6" s="103"/>
      <c r="B6" s="98"/>
      <c r="C6" s="55" t="s">
        <v>54</v>
      </c>
      <c r="D6" s="55" t="s">
        <v>55</v>
      </c>
      <c r="E6" s="99"/>
      <c r="F6" s="99"/>
      <c r="G6" s="99"/>
      <c r="H6" s="99"/>
    </row>
    <row r="7" spans="1:8" ht="14.25">
      <c r="A7" s="27" t="s">
        <v>48</v>
      </c>
      <c r="B7" s="84">
        <f>B8</f>
        <v>135.55</v>
      </c>
      <c r="C7" s="84">
        <f aca="true" t="shared" si="0" ref="C7:E8">C8</f>
        <v>88.93</v>
      </c>
      <c r="D7" s="84">
        <f t="shared" si="0"/>
        <v>11.62</v>
      </c>
      <c r="E7" s="84">
        <f t="shared" si="0"/>
        <v>35</v>
      </c>
      <c r="F7" s="27"/>
      <c r="G7" s="27"/>
      <c r="H7" s="27"/>
    </row>
    <row r="8" spans="1:8" ht="14.25">
      <c r="A8" s="23" t="s">
        <v>145</v>
      </c>
      <c r="B8" s="84">
        <f>B9</f>
        <v>135.55</v>
      </c>
      <c r="C8" s="84">
        <f t="shared" si="0"/>
        <v>88.93</v>
      </c>
      <c r="D8" s="84">
        <f t="shared" si="0"/>
        <v>11.62</v>
      </c>
      <c r="E8" s="84">
        <f t="shared" si="0"/>
        <v>35</v>
      </c>
      <c r="F8" s="27"/>
      <c r="G8" s="27"/>
      <c r="H8" s="27"/>
    </row>
    <row r="9" spans="1:8" ht="14.25">
      <c r="A9" s="23" t="s">
        <v>146</v>
      </c>
      <c r="B9" s="84">
        <f>C9+D9+E9</f>
        <v>135.55</v>
      </c>
      <c r="C9" s="84">
        <v>88.93</v>
      </c>
      <c r="D9" s="84">
        <f>10.12+1.5</f>
        <v>11.62</v>
      </c>
      <c r="E9" s="84">
        <v>35</v>
      </c>
      <c r="F9" s="27"/>
      <c r="G9" s="27"/>
      <c r="H9" s="27"/>
    </row>
    <row r="10" spans="1:8" ht="14.25">
      <c r="A10" s="27"/>
      <c r="B10" s="27"/>
      <c r="C10" s="27"/>
      <c r="D10" s="27"/>
      <c r="E10" s="27"/>
      <c r="F10" s="27"/>
      <c r="G10" s="27"/>
      <c r="H10" s="27"/>
    </row>
    <row r="11" spans="1:8" ht="14.25">
      <c r="A11" s="27"/>
      <c r="B11" s="27"/>
      <c r="C11" s="27"/>
      <c r="D11" s="27"/>
      <c r="E11" s="27"/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113"/>
      <c r="B27" s="113"/>
      <c r="C27" s="113"/>
      <c r="D27" s="113"/>
      <c r="E27" s="53"/>
      <c r="F27" s="53"/>
      <c r="G27" s="53"/>
      <c r="H27" s="53"/>
    </row>
  </sheetData>
  <sheetProtection/>
  <mergeCells count="9">
    <mergeCell ref="B5:B6"/>
    <mergeCell ref="C5:D5"/>
    <mergeCell ref="A27:D27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6" sqref="A26"/>
    </sheetView>
  </sheetViews>
  <sheetFormatPr defaultColWidth="9.00390625" defaultRowHeight="14.25"/>
  <cols>
    <col min="1" max="1" width="25.00390625" style="0" customWidth="1"/>
    <col min="2" max="2" width="20.625" style="0" customWidth="1"/>
    <col min="3" max="3" width="35.75390625" style="0" customWidth="1"/>
    <col min="4" max="4" width="25.25390625" style="0" customWidth="1"/>
  </cols>
  <sheetData>
    <row r="1" ht="14.25">
      <c r="A1" s="14"/>
    </row>
    <row r="2" spans="1:4" ht="14.25">
      <c r="A2" s="15"/>
      <c r="D2" s="16" t="s">
        <v>107</v>
      </c>
    </row>
    <row r="3" spans="1:4" ht="27">
      <c r="A3" s="43" t="s">
        <v>90</v>
      </c>
      <c r="B3" s="43"/>
      <c r="C3" s="44"/>
      <c r="D3" s="44"/>
    </row>
    <row r="4" spans="1:4" ht="14.25">
      <c r="A4" s="56" t="s">
        <v>144</v>
      </c>
      <c r="B4" s="3"/>
      <c r="C4" s="3"/>
      <c r="D4" s="57" t="s">
        <v>0</v>
      </c>
    </row>
    <row r="5" spans="1:4" ht="14.25">
      <c r="A5" s="34" t="s">
        <v>1</v>
      </c>
      <c r="B5" s="35"/>
      <c r="C5" s="34" t="s">
        <v>2</v>
      </c>
      <c r="D5" s="36"/>
    </row>
    <row r="6" spans="1:4" ht="33" customHeight="1">
      <c r="A6" s="37" t="s">
        <v>3</v>
      </c>
      <c r="B6" s="37" t="s">
        <v>4</v>
      </c>
      <c r="C6" s="37" t="s">
        <v>3</v>
      </c>
      <c r="D6" s="37" t="s">
        <v>81</v>
      </c>
    </row>
    <row r="7" spans="1:4" ht="14.25">
      <c r="A7" s="12" t="s">
        <v>61</v>
      </c>
      <c r="B7" s="28">
        <f>'01收支总表'!B7</f>
        <v>134.05</v>
      </c>
      <c r="C7" s="29" t="s">
        <v>121</v>
      </c>
      <c r="D7" s="80">
        <f>D8+D12+D16</f>
        <v>135.55</v>
      </c>
    </row>
    <row r="8" spans="1:4" ht="14.25">
      <c r="A8" s="23" t="s">
        <v>42</v>
      </c>
      <c r="B8" s="28">
        <f>'01收支总表'!B8</f>
        <v>134.05</v>
      </c>
      <c r="C8" s="29" t="str">
        <f>'01收支总表'!C7</f>
        <v>一般公共服务</v>
      </c>
      <c r="D8" s="80">
        <f>'01收支总表'!D7</f>
        <v>109.39</v>
      </c>
    </row>
    <row r="9" spans="1:4" ht="14.25">
      <c r="A9" s="23" t="s">
        <v>43</v>
      </c>
      <c r="B9" s="28"/>
      <c r="C9" s="29" t="str">
        <f>'01收支总表'!C8</f>
        <v>    其他共产党事务支出</v>
      </c>
      <c r="D9" s="80">
        <f>'01收支总表'!D8</f>
        <v>109.39</v>
      </c>
    </row>
    <row r="10" spans="1:4" ht="14.25">
      <c r="A10" s="12"/>
      <c r="B10" s="28"/>
      <c r="C10" s="29" t="str">
        <f>'01收支总表'!C9</f>
        <v>      行政运行（其他共产党事务）</v>
      </c>
      <c r="D10" s="80">
        <f>'01收支总表'!D9</f>
        <v>74.39</v>
      </c>
    </row>
    <row r="11" spans="1:4" ht="14.25">
      <c r="A11" s="39"/>
      <c r="B11" s="28"/>
      <c r="C11" s="29" t="str">
        <f>'01收支总表'!C10</f>
        <v>      一般行政管理事务（其他共产党事务）</v>
      </c>
      <c r="D11" s="80">
        <f>'01收支总表'!D10</f>
        <v>35</v>
      </c>
    </row>
    <row r="12" spans="1:4" ht="14.25">
      <c r="A12" s="39"/>
      <c r="B12" s="30"/>
      <c r="C12" s="29" t="str">
        <f>'01收支总表'!C11</f>
        <v>社会保障和就业</v>
      </c>
      <c r="D12" s="80">
        <f>'01收支总表'!D11</f>
        <v>9.86</v>
      </c>
    </row>
    <row r="13" spans="1:4" ht="14.25">
      <c r="A13" s="60"/>
      <c r="B13" s="30"/>
      <c r="C13" s="29" t="str">
        <f>'01收支总表'!C12</f>
        <v>    行政事业单位离退休</v>
      </c>
      <c r="D13" s="80">
        <f>'01收支总表'!D12</f>
        <v>9.86</v>
      </c>
    </row>
    <row r="14" spans="1:4" ht="14.25">
      <c r="A14" s="60"/>
      <c r="B14" s="30"/>
      <c r="C14" s="29" t="str">
        <f>'01收支总表'!C13</f>
        <v>      机关事业单位基本养老保险缴费支出</v>
      </c>
      <c r="D14" s="80">
        <f>'01收支总表'!D13</f>
        <v>7.04</v>
      </c>
    </row>
    <row r="15" spans="1:4" ht="14.25">
      <c r="A15" s="41"/>
      <c r="B15" s="31"/>
      <c r="C15" s="29" t="str">
        <f>'01收支总表'!C14</f>
        <v>      机关事业单位职业年金缴费支出</v>
      </c>
      <c r="D15" s="80">
        <f>'01收支总表'!D14</f>
        <v>2.82</v>
      </c>
    </row>
    <row r="16" spans="1:4" ht="14.25">
      <c r="A16" s="12"/>
      <c r="B16" s="31"/>
      <c r="C16" s="42" t="str">
        <f>'01收支总表'!C15</f>
        <v>住房保障支出</v>
      </c>
      <c r="D16" s="80">
        <f>'01收支总表'!D15</f>
        <v>16.3</v>
      </c>
    </row>
    <row r="17" spans="1:4" ht="14.25">
      <c r="A17" s="12"/>
      <c r="B17" s="31"/>
      <c r="C17" s="32" t="str">
        <f>'01收支总表'!C16</f>
        <v>    住房改革支出</v>
      </c>
      <c r="D17" s="80">
        <f>'01收支总表'!D16</f>
        <v>16.3</v>
      </c>
    </row>
    <row r="18" spans="1:4" ht="14.25">
      <c r="A18" s="39" t="s">
        <v>62</v>
      </c>
      <c r="B18" s="31">
        <f>'01收支总表'!B19</f>
        <v>1.5</v>
      </c>
      <c r="C18" s="29" t="str">
        <f>'01收支总表'!C17</f>
        <v>      住房公积金</v>
      </c>
      <c r="D18" s="80">
        <f>'01收支总表'!D17</f>
        <v>16.3</v>
      </c>
    </row>
    <row r="19" spans="1:4" ht="14.25">
      <c r="A19" s="72" t="s">
        <v>114</v>
      </c>
      <c r="B19" s="31">
        <f>'01收支总表'!B20</f>
        <v>1.5</v>
      </c>
      <c r="C19" s="32"/>
      <c r="D19" s="80"/>
    </row>
    <row r="20" spans="1:4" ht="14.25">
      <c r="A20" s="74" t="s">
        <v>113</v>
      </c>
      <c r="B20" s="31"/>
      <c r="C20" s="32"/>
      <c r="D20" s="80"/>
    </row>
    <row r="21" spans="1:4" ht="14.25">
      <c r="A21" s="12"/>
      <c r="B21" s="31"/>
      <c r="C21" s="32" t="s">
        <v>122</v>
      </c>
      <c r="D21" s="81">
        <v>0</v>
      </c>
    </row>
    <row r="22" spans="1:4" ht="14.25">
      <c r="A22" s="12"/>
      <c r="B22" s="33"/>
      <c r="C22" s="32"/>
      <c r="D22" s="81"/>
    </row>
    <row r="23" spans="1:4" ht="14.25">
      <c r="A23" s="12" t="s">
        <v>60</v>
      </c>
      <c r="B23" s="33"/>
      <c r="C23" s="32"/>
      <c r="D23" s="32"/>
    </row>
    <row r="24" spans="1:4" ht="14.25">
      <c r="A24" s="41" t="s">
        <v>23</v>
      </c>
      <c r="B24" s="31">
        <f>B7+B18</f>
        <v>135.55</v>
      </c>
      <c r="C24" s="41" t="s">
        <v>24</v>
      </c>
      <c r="D24" s="82">
        <f>D7</f>
        <v>135.55</v>
      </c>
    </row>
    <row r="26" spans="1:2" ht="18.75">
      <c r="A26" s="75"/>
      <c r="B26" s="7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6"/>
  <sheetViews>
    <sheetView zoomScalePageLayoutView="0" workbookViewId="0" topLeftCell="A1">
      <selection activeCell="E14" sqref="E14"/>
    </sheetView>
  </sheetViews>
  <sheetFormatPr defaultColWidth="6.875" defaultRowHeight="19.5" customHeight="1"/>
  <cols>
    <col min="1" max="1" width="10.375" style="6" customWidth="1"/>
    <col min="2" max="2" width="32.75390625" style="6" customWidth="1"/>
    <col min="3" max="3" width="14.875" style="6" customWidth="1"/>
    <col min="4" max="4" width="13.875" style="7" customWidth="1"/>
    <col min="5" max="5" width="12.50390625" style="7" customWidth="1"/>
    <col min="6" max="6" width="13.625" style="7" customWidth="1"/>
    <col min="7" max="244" width="14.625" style="6" customWidth="1"/>
    <col min="245" max="252" width="6.875" style="0" customWidth="1"/>
  </cols>
  <sheetData>
    <row r="1" spans="1:8" s="3" customFormat="1" ht="19.5" customHeight="1">
      <c r="A1" s="120"/>
      <c r="B1" s="120"/>
      <c r="C1" s="1"/>
      <c r="D1" s="7"/>
      <c r="E1" s="7"/>
      <c r="F1" s="7"/>
      <c r="G1" s="6"/>
      <c r="H1" s="6"/>
    </row>
    <row r="2" spans="1:8" s="3" customFormat="1" ht="18.75" customHeight="1">
      <c r="A2" s="1"/>
      <c r="B2" s="1"/>
      <c r="C2" s="1"/>
      <c r="D2" s="7"/>
      <c r="E2" s="7"/>
      <c r="G2" s="6"/>
      <c r="H2" s="69" t="s">
        <v>108</v>
      </c>
    </row>
    <row r="3" spans="1:244" s="4" customFormat="1" ht="24" customHeight="1">
      <c r="A3" s="118" t="s">
        <v>91</v>
      </c>
      <c r="B3" s="119"/>
      <c r="C3" s="119"/>
      <c r="D3" s="119"/>
      <c r="E3" s="119"/>
      <c r="F3" s="119"/>
      <c r="G3" s="101"/>
      <c r="H3" s="101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8" ht="19.5" customHeight="1">
      <c r="A4" s="56" t="s">
        <v>144</v>
      </c>
      <c r="B4" s="10"/>
      <c r="C4" s="10"/>
      <c r="D4" s="11"/>
      <c r="E4" s="11"/>
      <c r="H4" s="58" t="s">
        <v>25</v>
      </c>
    </row>
    <row r="5" spans="1:8" ht="19.5" customHeight="1">
      <c r="A5" s="123" t="s">
        <v>76</v>
      </c>
      <c r="B5" s="124"/>
      <c r="C5" s="125" t="s">
        <v>102</v>
      </c>
      <c r="D5" s="116" t="s">
        <v>82</v>
      </c>
      <c r="E5" s="122"/>
      <c r="F5" s="117"/>
      <c r="G5" s="116" t="s">
        <v>83</v>
      </c>
      <c r="H5" s="117"/>
    </row>
    <row r="6" spans="1:8" s="5" customFormat="1" ht="23.25" customHeight="1">
      <c r="A6" s="61" t="s">
        <v>77</v>
      </c>
      <c r="B6" s="38" t="s">
        <v>75</v>
      </c>
      <c r="C6" s="126"/>
      <c r="D6" s="46" t="s">
        <v>68</v>
      </c>
      <c r="E6" s="46" t="s">
        <v>49</v>
      </c>
      <c r="F6" s="46" t="s">
        <v>50</v>
      </c>
      <c r="G6" s="62" t="s">
        <v>84</v>
      </c>
      <c r="H6" s="46" t="s">
        <v>85</v>
      </c>
    </row>
    <row r="7" spans="1:8" s="5" customFormat="1" ht="21" customHeight="1">
      <c r="A7" s="127" t="s">
        <v>48</v>
      </c>
      <c r="B7" s="112"/>
      <c r="C7" s="83">
        <f>C8+C12+C16</f>
        <v>113.99</v>
      </c>
      <c r="D7" s="83">
        <f>D8+D12+D16</f>
        <v>135.55</v>
      </c>
      <c r="E7" s="83">
        <f>E8+E12+E16</f>
        <v>100.55</v>
      </c>
      <c r="F7" s="83">
        <f>F8+F12+F16</f>
        <v>35</v>
      </c>
      <c r="G7" s="94">
        <f>D7-C7</f>
        <v>21.560000000000016</v>
      </c>
      <c r="H7" s="95">
        <f>G7/C7</f>
        <v>0.18913939819282408</v>
      </c>
    </row>
    <row r="8" spans="1:8" ht="21" customHeight="1">
      <c r="A8" s="78" t="s">
        <v>132</v>
      </c>
      <c r="B8" s="88" t="s">
        <v>156</v>
      </c>
      <c r="C8" s="80">
        <v>95.24</v>
      </c>
      <c r="D8" s="80">
        <f>D9</f>
        <v>109.39</v>
      </c>
      <c r="E8" s="80">
        <f>E9</f>
        <v>74.39</v>
      </c>
      <c r="F8" s="80">
        <f>F9</f>
        <v>35</v>
      </c>
      <c r="G8" s="94">
        <f aca="true" t="shared" si="0" ref="G8:G18">D8-C8</f>
        <v>14.150000000000006</v>
      </c>
      <c r="H8" s="95">
        <f aca="true" t="shared" si="1" ref="H8:H18">G8/C8</f>
        <v>0.1485720285594289</v>
      </c>
    </row>
    <row r="9" spans="1:8" ht="21" customHeight="1">
      <c r="A9" s="78" t="s">
        <v>147</v>
      </c>
      <c r="B9" s="88" t="s">
        <v>157</v>
      </c>
      <c r="C9" s="80">
        <v>95.24</v>
      </c>
      <c r="D9" s="80">
        <f>D10+D11</f>
        <v>109.39</v>
      </c>
      <c r="E9" s="80">
        <f>E10+E11</f>
        <v>74.39</v>
      </c>
      <c r="F9" s="80">
        <f>F10+F11</f>
        <v>35</v>
      </c>
      <c r="G9" s="94">
        <f t="shared" si="0"/>
        <v>14.150000000000006</v>
      </c>
      <c r="H9" s="95">
        <f t="shared" si="1"/>
        <v>0.1485720285594289</v>
      </c>
    </row>
    <row r="10" spans="1:8" ht="21" customHeight="1">
      <c r="A10" s="78" t="s">
        <v>148</v>
      </c>
      <c r="B10" s="88" t="s">
        <v>158</v>
      </c>
      <c r="C10" s="80">
        <v>73.96</v>
      </c>
      <c r="D10" s="80">
        <f>72.89+1.5</f>
        <v>74.39</v>
      </c>
      <c r="E10" s="50">
        <v>74.39</v>
      </c>
      <c r="F10" s="50"/>
      <c r="G10" s="94">
        <f t="shared" si="0"/>
        <v>0.4300000000000068</v>
      </c>
      <c r="H10" s="95">
        <f t="shared" si="1"/>
        <v>0.005813953488372186</v>
      </c>
    </row>
    <row r="11" spans="1:8" ht="21" customHeight="1">
      <c r="A11" s="78" t="s">
        <v>149</v>
      </c>
      <c r="B11" s="88" t="s">
        <v>159</v>
      </c>
      <c r="C11" s="80">
        <v>21.28</v>
      </c>
      <c r="D11" s="80">
        <v>35</v>
      </c>
      <c r="E11" s="50"/>
      <c r="F11" s="50">
        <v>35</v>
      </c>
      <c r="G11" s="94">
        <f t="shared" si="0"/>
        <v>13.719999999999999</v>
      </c>
      <c r="H11" s="95">
        <f t="shared" si="1"/>
        <v>0.644736842105263</v>
      </c>
    </row>
    <row r="12" spans="1:8" ht="21" customHeight="1">
      <c r="A12" s="78" t="s">
        <v>150</v>
      </c>
      <c r="B12" s="88" t="s">
        <v>166</v>
      </c>
      <c r="C12" s="80">
        <v>7.39</v>
      </c>
      <c r="D12" s="80">
        <v>9.86</v>
      </c>
      <c r="E12" s="80">
        <v>9.86</v>
      </c>
      <c r="F12" s="51"/>
      <c r="G12" s="94">
        <f t="shared" si="0"/>
        <v>2.4699999999999998</v>
      </c>
      <c r="H12" s="95">
        <f t="shared" si="1"/>
        <v>0.3342354533152909</v>
      </c>
    </row>
    <row r="13" spans="1:8" ht="21" customHeight="1">
      <c r="A13" s="78" t="s">
        <v>151</v>
      </c>
      <c r="B13" s="88" t="s">
        <v>160</v>
      </c>
      <c r="C13" s="80">
        <v>7.39</v>
      </c>
      <c r="D13" s="80">
        <v>9.86</v>
      </c>
      <c r="E13" s="80">
        <v>9.86</v>
      </c>
      <c r="F13" s="51"/>
      <c r="G13" s="94">
        <f t="shared" si="0"/>
        <v>2.4699999999999998</v>
      </c>
      <c r="H13" s="95">
        <f t="shared" si="1"/>
        <v>0.3342354533152909</v>
      </c>
    </row>
    <row r="14" spans="1:8" ht="21" customHeight="1">
      <c r="A14" s="78" t="s">
        <v>152</v>
      </c>
      <c r="B14" s="88" t="s">
        <v>161</v>
      </c>
      <c r="C14" s="80">
        <v>5.44</v>
      </c>
      <c r="D14" s="80">
        <v>7.04</v>
      </c>
      <c r="E14" s="80">
        <v>7.04</v>
      </c>
      <c r="F14" s="51"/>
      <c r="G14" s="94">
        <f t="shared" si="0"/>
        <v>1.5999999999999996</v>
      </c>
      <c r="H14" s="95">
        <f t="shared" si="1"/>
        <v>0.29411764705882343</v>
      </c>
    </row>
    <row r="15" spans="1:8" ht="21" customHeight="1">
      <c r="A15" s="78" t="s">
        <v>153</v>
      </c>
      <c r="B15" s="88" t="s">
        <v>162</v>
      </c>
      <c r="C15" s="80">
        <v>1.95</v>
      </c>
      <c r="D15" s="80">
        <v>2.82</v>
      </c>
      <c r="E15" s="80">
        <v>2.82</v>
      </c>
      <c r="F15" s="51"/>
      <c r="G15" s="94">
        <f t="shared" si="0"/>
        <v>0.8699999999999999</v>
      </c>
      <c r="H15" s="95">
        <f t="shared" si="1"/>
        <v>0.4461538461538461</v>
      </c>
    </row>
    <row r="16" spans="1:8" ht="21" customHeight="1">
      <c r="A16" s="78" t="s">
        <v>154</v>
      </c>
      <c r="B16" s="88" t="s">
        <v>167</v>
      </c>
      <c r="C16" s="80">
        <v>11.36</v>
      </c>
      <c r="D16" s="80">
        <v>16.3</v>
      </c>
      <c r="E16" s="80">
        <v>16.3</v>
      </c>
      <c r="F16" s="51"/>
      <c r="G16" s="94">
        <f t="shared" si="0"/>
        <v>4.940000000000001</v>
      </c>
      <c r="H16" s="95">
        <f t="shared" si="1"/>
        <v>0.4348591549295776</v>
      </c>
    </row>
    <row r="17" spans="1:8" ht="21" customHeight="1">
      <c r="A17" s="78" t="s">
        <v>155</v>
      </c>
      <c r="B17" s="88" t="s">
        <v>163</v>
      </c>
      <c r="C17" s="80">
        <v>11.36</v>
      </c>
      <c r="D17" s="80">
        <v>16.3</v>
      </c>
      <c r="E17" s="80">
        <v>16.3</v>
      </c>
      <c r="F17" s="51"/>
      <c r="G17" s="94">
        <f t="shared" si="0"/>
        <v>4.940000000000001</v>
      </c>
      <c r="H17" s="95">
        <f t="shared" si="1"/>
        <v>0.4348591549295776</v>
      </c>
    </row>
    <row r="18" spans="1:8" ht="21" customHeight="1">
      <c r="A18" s="78">
        <v>2210201</v>
      </c>
      <c r="B18" s="88" t="s">
        <v>164</v>
      </c>
      <c r="C18" s="80">
        <v>11.36</v>
      </c>
      <c r="D18" s="80">
        <v>16.3</v>
      </c>
      <c r="E18" s="80">
        <v>16.3</v>
      </c>
      <c r="F18" s="51"/>
      <c r="G18" s="94">
        <f t="shared" si="0"/>
        <v>4.940000000000001</v>
      </c>
      <c r="H18" s="95">
        <f t="shared" si="1"/>
        <v>0.4348591549295776</v>
      </c>
    </row>
    <row r="19" spans="1:8" ht="21" customHeight="1">
      <c r="A19" s="12"/>
      <c r="B19" s="29"/>
      <c r="C19" s="29"/>
      <c r="D19" s="51"/>
      <c r="E19" s="51"/>
      <c r="F19" s="51"/>
      <c r="G19" s="39"/>
      <c r="H19" s="39"/>
    </row>
    <row r="20" spans="1:8" ht="21" customHeight="1">
      <c r="A20" s="12"/>
      <c r="B20" s="29"/>
      <c r="C20" s="29"/>
      <c r="D20" s="51"/>
      <c r="E20" s="51"/>
      <c r="F20" s="51"/>
      <c r="G20" s="39"/>
      <c r="H20" s="39"/>
    </row>
    <row r="21" spans="1:8" ht="21" customHeight="1">
      <c r="A21" s="12"/>
      <c r="B21" s="29"/>
      <c r="C21" s="29"/>
      <c r="D21" s="51"/>
      <c r="E21" s="51"/>
      <c r="F21" s="51"/>
      <c r="G21" s="39"/>
      <c r="H21" s="39"/>
    </row>
    <row r="22" spans="1:8" ht="21" customHeight="1">
      <c r="A22" s="12"/>
      <c r="B22" s="29"/>
      <c r="C22" s="29"/>
      <c r="D22" s="51"/>
      <c r="E22" s="51"/>
      <c r="F22" s="51"/>
      <c r="G22" s="39"/>
      <c r="H22" s="39"/>
    </row>
    <row r="23" spans="1:8" ht="21" customHeight="1">
      <c r="A23" s="12"/>
      <c r="B23" s="27"/>
      <c r="C23" s="27"/>
      <c r="D23" s="51"/>
      <c r="E23" s="51"/>
      <c r="F23" s="51"/>
      <c r="G23" s="39"/>
      <c r="H23" s="39"/>
    </row>
    <row r="25" spans="1:3" ht="19.5" customHeight="1">
      <c r="A25" s="121"/>
      <c r="B25" s="121"/>
      <c r="C25" s="76"/>
    </row>
    <row r="26" spans="1:3" ht="19.5" customHeight="1">
      <c r="A26" s="90"/>
      <c r="B26" s="90"/>
      <c r="C26" s="90"/>
    </row>
  </sheetData>
  <sheetProtection/>
  <mergeCells count="8">
    <mergeCell ref="G5:H5"/>
    <mergeCell ref="A3:H3"/>
    <mergeCell ref="A1:B1"/>
    <mergeCell ref="A25:B25"/>
    <mergeCell ref="D5:F5"/>
    <mergeCell ref="A5:B5"/>
    <mergeCell ref="C5:C6"/>
    <mergeCell ref="A7:B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2" sqref="A22"/>
    </sheetView>
  </sheetViews>
  <sheetFormatPr defaultColWidth="9.00390625" defaultRowHeight="14.25"/>
  <cols>
    <col min="1" max="1" width="21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14"/>
    </row>
    <row r="2" spans="1:5" s="3" customFormat="1" ht="12">
      <c r="A2" s="6"/>
      <c r="E2" s="68" t="s">
        <v>109</v>
      </c>
    </row>
    <row r="3" spans="1:5" s="52" customFormat="1" ht="25.5" customHeight="1">
      <c r="A3" s="129" t="s">
        <v>92</v>
      </c>
      <c r="B3" s="130"/>
      <c r="C3" s="130"/>
      <c r="D3" s="101"/>
      <c r="E3" s="101"/>
    </row>
    <row r="4" spans="1:5" s="3" customFormat="1" ht="26.25" customHeight="1">
      <c r="A4" s="56" t="s">
        <v>144</v>
      </c>
      <c r="E4" s="58" t="s">
        <v>25</v>
      </c>
    </row>
    <row r="5" spans="1:5" ht="21" customHeight="1">
      <c r="A5" s="128" t="s">
        <v>103</v>
      </c>
      <c r="B5" s="112"/>
      <c r="C5" s="131" t="s">
        <v>94</v>
      </c>
      <c r="D5" s="132"/>
      <c r="E5" s="133"/>
    </row>
    <row r="6" spans="1:5" ht="21" customHeight="1">
      <c r="A6" s="27" t="s">
        <v>27</v>
      </c>
      <c r="B6" s="27" t="s">
        <v>28</v>
      </c>
      <c r="C6" s="27" t="s">
        <v>68</v>
      </c>
      <c r="D6" s="55" t="s">
        <v>79</v>
      </c>
      <c r="E6" s="55" t="s">
        <v>80</v>
      </c>
    </row>
    <row r="7" spans="1:5" ht="21" customHeight="1">
      <c r="A7" s="134" t="s">
        <v>68</v>
      </c>
      <c r="B7" s="135"/>
      <c r="C7" s="85">
        <f>C8+C16</f>
        <v>100.55000000000001</v>
      </c>
      <c r="D7" s="85">
        <f>D8+D16</f>
        <v>88.93</v>
      </c>
      <c r="E7" s="85">
        <f>E8+E16</f>
        <v>11.62</v>
      </c>
    </row>
    <row r="8" spans="1:5" ht="21" customHeight="1">
      <c r="A8" s="27">
        <v>301</v>
      </c>
      <c r="B8" s="29" t="s">
        <v>123</v>
      </c>
      <c r="C8" s="84">
        <v>88.93</v>
      </c>
      <c r="D8" s="84">
        <v>88.93</v>
      </c>
      <c r="E8" s="84">
        <v>0</v>
      </c>
    </row>
    <row r="9" spans="1:5" ht="21" customHeight="1">
      <c r="A9" s="27">
        <v>30101</v>
      </c>
      <c r="B9" s="29" t="s">
        <v>124</v>
      </c>
      <c r="C9" s="84">
        <v>11.8</v>
      </c>
      <c r="D9" s="84">
        <v>11.8</v>
      </c>
      <c r="E9" s="84">
        <v>0</v>
      </c>
    </row>
    <row r="10" spans="1:5" ht="21" customHeight="1">
      <c r="A10" s="27">
        <v>30102</v>
      </c>
      <c r="B10" s="29" t="s">
        <v>125</v>
      </c>
      <c r="C10" s="84">
        <v>26.38</v>
      </c>
      <c r="D10" s="84">
        <f>8.1+18.28</f>
        <v>26.380000000000003</v>
      </c>
      <c r="E10" s="84">
        <v>0</v>
      </c>
    </row>
    <row r="11" spans="1:5" ht="21" customHeight="1">
      <c r="A11" s="27">
        <v>30103</v>
      </c>
      <c r="B11" s="29" t="s">
        <v>126</v>
      </c>
      <c r="C11" s="84">
        <v>28.53</v>
      </c>
      <c r="D11" s="84">
        <v>28.53</v>
      </c>
      <c r="E11" s="84">
        <v>0</v>
      </c>
    </row>
    <row r="12" spans="1:5" ht="21" customHeight="1">
      <c r="A12" s="27">
        <v>30108</v>
      </c>
      <c r="B12" s="29" t="s">
        <v>127</v>
      </c>
      <c r="C12" s="84">
        <v>9.86</v>
      </c>
      <c r="D12" s="84">
        <v>9.86</v>
      </c>
      <c r="E12" s="84">
        <v>0</v>
      </c>
    </row>
    <row r="13" spans="1:5" ht="21" customHeight="1">
      <c r="A13" s="27">
        <v>30112</v>
      </c>
      <c r="B13" s="29" t="s">
        <v>128</v>
      </c>
      <c r="C13" s="84">
        <v>0.11</v>
      </c>
      <c r="D13" s="84">
        <v>0.11</v>
      </c>
      <c r="E13" s="84">
        <v>0</v>
      </c>
    </row>
    <row r="14" spans="1:5" ht="21" customHeight="1">
      <c r="A14" s="27">
        <v>30113</v>
      </c>
      <c r="B14" s="29" t="s">
        <v>119</v>
      </c>
      <c r="C14" s="84">
        <v>8.2</v>
      </c>
      <c r="D14" s="84">
        <v>8.2</v>
      </c>
      <c r="E14" s="84">
        <v>0</v>
      </c>
    </row>
    <row r="15" spans="1:5" ht="21" customHeight="1">
      <c r="A15" s="27">
        <v>30114</v>
      </c>
      <c r="B15" s="29" t="s">
        <v>129</v>
      </c>
      <c r="C15" s="84">
        <v>4.05</v>
      </c>
      <c r="D15" s="84">
        <v>4.05</v>
      </c>
      <c r="E15" s="84">
        <v>0</v>
      </c>
    </row>
    <row r="16" spans="1:5" ht="21" customHeight="1">
      <c r="A16" s="27">
        <v>302</v>
      </c>
      <c r="B16" s="29" t="s">
        <v>130</v>
      </c>
      <c r="C16" s="84">
        <f>D16+E16</f>
        <v>11.62</v>
      </c>
      <c r="D16" s="84">
        <v>0</v>
      </c>
      <c r="E16" s="84">
        <f>E17+E18</f>
        <v>11.62</v>
      </c>
    </row>
    <row r="17" spans="1:5" ht="21" customHeight="1">
      <c r="A17" s="27">
        <v>30201</v>
      </c>
      <c r="B17" s="29" t="s">
        <v>131</v>
      </c>
      <c r="C17" s="84">
        <f>D17+E17</f>
        <v>11.2</v>
      </c>
      <c r="D17" s="84">
        <v>0</v>
      </c>
      <c r="E17" s="84">
        <f>9.7+1.5</f>
        <v>11.2</v>
      </c>
    </row>
    <row r="18" spans="1:5" ht="21" customHeight="1">
      <c r="A18" s="27">
        <v>30239</v>
      </c>
      <c r="B18" s="29" t="s">
        <v>133</v>
      </c>
      <c r="C18" s="84">
        <f>D18+E18</f>
        <v>0.42</v>
      </c>
      <c r="D18" s="84">
        <v>0</v>
      </c>
      <c r="E18" s="84">
        <v>0.42</v>
      </c>
    </row>
    <row r="19" spans="1:5" ht="21" customHeight="1">
      <c r="A19" s="27"/>
      <c r="B19" s="54"/>
      <c r="C19" s="54"/>
      <c r="D19" s="60"/>
      <c r="E19" s="60"/>
    </row>
    <row r="20" spans="1:5" ht="21" customHeight="1">
      <c r="A20" s="27"/>
      <c r="B20" s="54"/>
      <c r="C20" s="54"/>
      <c r="D20" s="60"/>
      <c r="E20" s="60"/>
    </row>
    <row r="22" spans="1:4" ht="18.75">
      <c r="A22" s="75"/>
      <c r="B22" s="75"/>
      <c r="C22" s="75"/>
      <c r="D22" s="75"/>
    </row>
  </sheetData>
  <sheetProtection/>
  <mergeCells count="4">
    <mergeCell ref="A5:B5"/>
    <mergeCell ref="A3:E3"/>
    <mergeCell ref="C5:E5"/>
    <mergeCell ref="A7:B7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9"/>
  <sheetViews>
    <sheetView zoomScalePageLayoutView="0" workbookViewId="0" topLeftCell="A1">
      <selection activeCell="A15" sqref="A15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120"/>
      <c r="B1" s="120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69" t="s">
        <v>110</v>
      </c>
      <c r="F2" s="6"/>
      <c r="G2" s="6"/>
      <c r="H2" s="6"/>
    </row>
    <row r="3" spans="1:244" s="4" customFormat="1" ht="32.25" customHeight="1">
      <c r="A3" s="118" t="s">
        <v>93</v>
      </c>
      <c r="B3" s="119"/>
      <c r="C3" s="119"/>
      <c r="D3" s="119"/>
      <c r="E3" s="11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56" t="s">
        <v>144</v>
      </c>
      <c r="B4" s="10"/>
      <c r="C4" s="11"/>
      <c r="D4" s="11"/>
      <c r="E4" s="8" t="s">
        <v>25</v>
      </c>
    </row>
    <row r="5" spans="1:5" ht="19.5" customHeight="1">
      <c r="A5" s="123" t="s">
        <v>76</v>
      </c>
      <c r="B5" s="124"/>
      <c r="C5" s="116" t="s">
        <v>78</v>
      </c>
      <c r="D5" s="122"/>
      <c r="E5" s="117"/>
    </row>
    <row r="6" spans="1:5" s="5" customFormat="1" ht="50.25" customHeight="1">
      <c r="A6" s="61" t="s">
        <v>77</v>
      </c>
      <c r="B6" s="38" t="s">
        <v>75</v>
      </c>
      <c r="C6" s="46" t="s">
        <v>69</v>
      </c>
      <c r="D6" s="46" t="s">
        <v>70</v>
      </c>
      <c r="E6" s="46" t="s">
        <v>71</v>
      </c>
    </row>
    <row r="7" spans="1:5" s="5" customFormat="1" ht="21" customHeight="1">
      <c r="A7" s="127" t="s">
        <v>69</v>
      </c>
      <c r="B7" s="112"/>
      <c r="C7" s="47"/>
      <c r="D7" s="47"/>
      <c r="E7" s="47"/>
    </row>
    <row r="8" spans="1:5" ht="21" customHeight="1">
      <c r="A8" s="77" t="s">
        <v>115</v>
      </c>
      <c r="B8" s="29" t="s">
        <v>5</v>
      </c>
      <c r="C8" s="48"/>
      <c r="D8" s="48"/>
      <c r="E8" s="48"/>
    </row>
    <row r="9" spans="1:5" ht="21" customHeight="1">
      <c r="A9" s="45"/>
      <c r="B9" s="29" t="s">
        <v>72</v>
      </c>
      <c r="C9" s="49"/>
      <c r="D9" s="49"/>
      <c r="E9" s="49"/>
    </row>
    <row r="10" spans="1:5" ht="21" customHeight="1">
      <c r="A10" s="45"/>
      <c r="B10" s="29" t="s">
        <v>26</v>
      </c>
      <c r="C10" s="50"/>
      <c r="D10" s="50"/>
      <c r="E10" s="50"/>
    </row>
    <row r="11" spans="1:5" ht="21" customHeight="1">
      <c r="A11" s="45"/>
      <c r="B11" s="29" t="s">
        <v>73</v>
      </c>
      <c r="C11" s="50"/>
      <c r="D11" s="50"/>
      <c r="E11" s="50"/>
    </row>
    <row r="12" spans="1:5" ht="21" customHeight="1">
      <c r="A12" s="12"/>
      <c r="B12" s="29" t="s">
        <v>20</v>
      </c>
      <c r="C12" s="51"/>
      <c r="D12" s="51"/>
      <c r="E12" s="51"/>
    </row>
    <row r="13" spans="1:5" ht="21" customHeight="1">
      <c r="A13" s="12"/>
      <c r="B13" s="29" t="s">
        <v>72</v>
      </c>
      <c r="C13" s="51"/>
      <c r="D13" s="51"/>
      <c r="E13" s="51"/>
    </row>
    <row r="14" spans="1:5" ht="21" customHeight="1">
      <c r="A14" s="12"/>
      <c r="B14" s="29" t="s">
        <v>74</v>
      </c>
      <c r="C14" s="51"/>
      <c r="D14" s="51"/>
      <c r="E14" s="51"/>
    </row>
    <row r="15" spans="1:5" ht="21" customHeight="1">
      <c r="A15" s="12"/>
      <c r="B15" s="29" t="s">
        <v>74</v>
      </c>
      <c r="C15" s="51"/>
      <c r="D15" s="51"/>
      <c r="E15" s="51"/>
    </row>
    <row r="16" spans="1:5" ht="21" customHeight="1">
      <c r="A16" s="12"/>
      <c r="B16" s="29" t="s">
        <v>21</v>
      </c>
      <c r="C16" s="51"/>
      <c r="D16" s="51"/>
      <c r="E16" s="51"/>
    </row>
    <row r="17" spans="1:5" ht="21" customHeight="1">
      <c r="A17" s="12"/>
      <c r="B17" s="27"/>
      <c r="C17" s="51"/>
      <c r="D17" s="51"/>
      <c r="E17" s="51"/>
    </row>
    <row r="18" spans="1:5" ht="19.5" customHeight="1">
      <c r="A18" s="121"/>
      <c r="B18" s="121"/>
      <c r="C18" s="79"/>
      <c r="D18" s="79"/>
      <c r="E18" s="79"/>
    </row>
    <row r="19" spans="1:5" ht="19.5" customHeight="1">
      <c r="A19" s="136" t="s">
        <v>165</v>
      </c>
      <c r="B19" s="137"/>
      <c r="C19" s="137"/>
      <c r="D19" s="137"/>
      <c r="E19" s="137"/>
    </row>
  </sheetData>
  <sheetProtection/>
  <mergeCells count="7">
    <mergeCell ref="A19:E19"/>
    <mergeCell ref="A1:B1"/>
    <mergeCell ref="A18:B18"/>
    <mergeCell ref="C5:E5"/>
    <mergeCell ref="A3:E3"/>
    <mergeCell ref="A5:B5"/>
    <mergeCell ref="A7:B7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37.125" style="0" customWidth="1"/>
    <col min="2" max="2" width="39.75390625" style="0" customWidth="1"/>
    <col min="8" max="8" width="10.125" style="0" customWidth="1"/>
  </cols>
  <sheetData>
    <row r="1" ht="14.25">
      <c r="A1" s="1"/>
    </row>
    <row r="2" spans="2:11" ht="18" customHeight="1">
      <c r="B2" s="68" t="s">
        <v>111</v>
      </c>
      <c r="C2" s="64"/>
      <c r="D2" s="64"/>
      <c r="E2" s="64"/>
      <c r="F2" s="64"/>
      <c r="G2" s="64"/>
      <c r="H2" s="64"/>
      <c r="I2" s="64"/>
      <c r="J2" s="64"/>
      <c r="K2" s="64"/>
    </row>
    <row r="3" spans="1:2" ht="30.75" customHeight="1">
      <c r="A3" s="138" t="s">
        <v>86</v>
      </c>
      <c r="B3" s="130"/>
    </row>
    <row r="4" spans="1:2" ht="17.25" customHeight="1">
      <c r="A4" s="56" t="s">
        <v>144</v>
      </c>
      <c r="B4" s="67" t="s">
        <v>0</v>
      </c>
    </row>
    <row r="5" spans="1:4" ht="21" customHeight="1">
      <c r="A5" s="66" t="s">
        <v>95</v>
      </c>
      <c r="B5" s="66" t="s">
        <v>82</v>
      </c>
      <c r="C5" s="63"/>
      <c r="D5" s="63"/>
    </row>
    <row r="6" spans="1:2" ht="22.5" customHeight="1">
      <c r="A6" s="65" t="s">
        <v>96</v>
      </c>
      <c r="B6" s="65">
        <v>1</v>
      </c>
    </row>
    <row r="7" spans="1:2" ht="21" customHeight="1">
      <c r="A7" s="65" t="s">
        <v>97</v>
      </c>
      <c r="B7" s="70" t="s">
        <v>116</v>
      </c>
    </row>
    <row r="8" spans="1:2" ht="29.25" customHeight="1">
      <c r="A8" s="65" t="s">
        <v>98</v>
      </c>
      <c r="B8" s="65">
        <v>1</v>
      </c>
    </row>
    <row r="9" spans="1:2" ht="24.75" customHeight="1">
      <c r="A9" s="65" t="s">
        <v>99</v>
      </c>
      <c r="B9" s="65">
        <v>0</v>
      </c>
    </row>
    <row r="10" spans="1:2" ht="26.25" customHeight="1">
      <c r="A10" s="65" t="s">
        <v>100</v>
      </c>
      <c r="B10" s="65">
        <v>0</v>
      </c>
    </row>
    <row r="11" spans="1:2" ht="27" customHeight="1">
      <c r="A11" s="65" t="s">
        <v>101</v>
      </c>
      <c r="B11" s="65">
        <v>0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丁晔(dingye)/nbjbq</cp:lastModifiedBy>
  <cp:lastPrinted>2018-01-09T02:23:03Z</cp:lastPrinted>
  <dcterms:created xsi:type="dcterms:W3CDTF">2013-02-18T08:49:03Z</dcterms:created>
  <dcterms:modified xsi:type="dcterms:W3CDTF">2019-03-10T08:41:32Z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