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779" activeTab="4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/>
  <calcPr fullCalcOnLoad="1"/>
</workbook>
</file>

<file path=xl/sharedStrings.xml><?xml version="1.0" encoding="utf-8"?>
<sst xmlns="http://schemas.openxmlformats.org/spreadsheetml/2006/main" count="278" uniqueCount="229">
  <si>
    <t>单位：万元</t>
  </si>
  <si>
    <t>项目</t>
  </si>
  <si>
    <t>预算数</t>
  </si>
  <si>
    <t>一、类级科目</t>
  </si>
  <si>
    <t>合计</t>
  </si>
  <si>
    <t>结转下年</t>
  </si>
  <si>
    <t>四、事业单位经营收入</t>
  </si>
  <si>
    <t>五、其他收入</t>
  </si>
  <si>
    <t>二、类级科目</t>
  </si>
  <si>
    <t xml:space="preserve">三、……  </t>
  </si>
  <si>
    <t>收  入  总  计</t>
  </si>
  <si>
    <t>支  出  总  计</t>
  </si>
  <si>
    <t>单位：万元</t>
  </si>
  <si>
    <t xml:space="preserve">      项级科目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</si>
  <si>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</si>
  <si>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</si>
  <si>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</si>
  <si>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</si>
  <si>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</si>
  <si>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</si>
  <si>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</si>
  <si>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</si>
  <si>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</si>
  <si>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</si>
  <si>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一般公共预算拨款</t>
  </si>
  <si>
    <t>政府性基金预算拨款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</si>
  <si>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</si>
  <si>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</si>
  <si>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</si>
  <si>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</si>
  <si>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</si>
  <si>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</si>
  <si>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</si>
  <si>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</si>
  <si>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</si>
  <si>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</si>
  <si>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</si>
  <si>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专户资金</t>
  </si>
  <si>
    <t>事业收入（不含专户资金）</t>
  </si>
  <si>
    <t>合计</t>
  </si>
  <si>
    <t>合计</t>
  </si>
  <si>
    <t>基本支出</t>
  </si>
  <si>
    <t>项目支出</t>
  </si>
  <si>
    <t xml:space="preserve">     款级科目</t>
  </si>
  <si>
    <t xml:space="preserve">      项级科目</t>
  </si>
  <si>
    <t xml:space="preserve">       项级科目</t>
  </si>
  <si>
    <t>科目名称</t>
  </si>
  <si>
    <t>功能科目</t>
  </si>
  <si>
    <t>科目编码</t>
  </si>
  <si>
    <t>本年政府性基金预算支出</t>
  </si>
  <si>
    <t>增减额</t>
  </si>
  <si>
    <t>增减比例</t>
  </si>
  <si>
    <t>一般公共预算“三公”经费支出表</t>
  </si>
  <si>
    <t>部门收入预算总表</t>
  </si>
  <si>
    <t>部门支出预算总表</t>
  </si>
  <si>
    <t>一般公共预算支出表</t>
  </si>
  <si>
    <t>政府性基金预算支出表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</si>
  <si>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</si>
  <si>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</si>
  <si>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</si>
  <si>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</si>
  <si>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</si>
  <si>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</si>
  <si>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</si>
  <si>
    <t>部门预算公开表02</t>
  </si>
  <si>
    <t>部门预算公开表03</t>
  </si>
  <si>
    <t>部门预算公开表05</t>
  </si>
  <si>
    <t>部门预算公开表07</t>
  </si>
  <si>
    <t>部门预算公开表08</t>
  </si>
  <si>
    <t>填编码</t>
  </si>
  <si>
    <t>由区政府统筹安排控制</t>
  </si>
  <si>
    <t>附件3：2019年部门预算公开表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</si>
  <si>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</si>
  <si>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年执行数</t>
    </r>
  </si>
  <si>
    <t>2019年预算数</t>
  </si>
  <si>
    <t>2019年预算数比2018年执行数</t>
  </si>
  <si>
    <t>部门预算公开表01</t>
  </si>
  <si>
    <t>部门收支预算总表</t>
  </si>
  <si>
    <t>收入</t>
  </si>
  <si>
    <t>支出</t>
  </si>
  <si>
    <t>一、财政拨款</t>
  </si>
  <si>
    <t xml:space="preserve">    一般公共预算拨款</t>
  </si>
  <si>
    <t xml:space="preserve">    政府办公厅（室）及相关机构事务</t>
  </si>
  <si>
    <t xml:space="preserve">    政府性基金预算拨款</t>
  </si>
  <si>
    <t xml:space="preserve">      一般行政管理事务（政府办公厅）</t>
  </si>
  <si>
    <t>二、专户资金</t>
  </si>
  <si>
    <t xml:space="preserve">      事业运行（政府办公厅）</t>
  </si>
  <si>
    <t>三、事业收入（不含专户资金）</t>
  </si>
  <si>
    <t xml:space="preserve">    人力资源事务</t>
  </si>
  <si>
    <t xml:space="preserve">      其他人力资源事务支出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</si>
  <si>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</si>
  <si>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</si>
  <si>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</si>
  <si>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行政事业单位医疗</t>
  </si>
  <si>
    <t xml:space="preserve">      事业单位医疗</t>
  </si>
  <si>
    <t>城乡社区支出</t>
  </si>
  <si>
    <t xml:space="preserve">    城乡社区规划与管理</t>
  </si>
  <si>
    <t xml:space="preserve">      城乡社区规划与管理</t>
  </si>
  <si>
    <t xml:space="preserve">    住房改革支出</t>
  </si>
  <si>
    <t xml:space="preserve">      住房公积金</t>
  </si>
  <si>
    <t xml:space="preserve">    本年收入合计</t>
  </si>
  <si>
    <t xml:space="preserve">    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</si>
  <si>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</si>
  <si>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</si>
  <si>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</si>
  <si>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</si>
  <si>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</si>
  <si>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</si>
  <si>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部门预算公开表04</t>
  </si>
  <si>
    <t>财政拨款收支预算表</t>
  </si>
  <si>
    <t>一、本年收入</t>
  </si>
  <si>
    <t>一、本年支出</t>
  </si>
  <si>
    <t xml:space="preserve"> 1.一般公共服务</t>
  </si>
  <si>
    <t xml:space="preserve">    社保专户</t>
  </si>
  <si>
    <t xml:space="preserve"> 2.社会保障和就业</t>
  </si>
  <si>
    <t xml:space="preserve"> 3.卫生健康支出</t>
  </si>
  <si>
    <t xml:space="preserve"> 4.城乡社区支出</t>
  </si>
  <si>
    <t xml:space="preserve"> 5.住房保障支出</t>
  </si>
  <si>
    <t>二、上年结转</t>
  </si>
  <si>
    <t>二、结转下年</t>
  </si>
  <si>
    <t>1</t>
  </si>
  <si>
    <t>部门与预算公开表06</t>
  </si>
  <si>
    <t>一般公共预算基本支出表</t>
  </si>
  <si>
    <t>部门预算支出经济分类科目</t>
  </si>
  <si>
    <t>2019年基本支出</t>
  </si>
  <si>
    <t>科目编码</t>
  </si>
  <si>
    <t>科目名称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</si>
  <si>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</si>
  <si>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</si>
  <si>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</si>
  <si>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</si>
  <si>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</si>
  <si>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</si>
  <si>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</si>
  <si>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</si>
  <si>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</si>
  <si>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</si>
  <si>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</si>
  <si>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</si>
  <si>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</si>
  <si>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</si>
  <si>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</si>
  <si>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</si>
  <si>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</si>
  <si>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</si>
  <si>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</si>
  <si>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</si>
  <si>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</si>
  <si>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</si>
  <si>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</si>
  <si>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</si>
  <si>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</si>
  <si>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</si>
  <si>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</si>
  <si>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</si>
  <si>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</si>
  <si>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</si>
  <si>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</si>
  <si>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</si>
  <si>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</si>
  <si>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</si>
  <si>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30399</t>
  </si>
  <si>
    <t>其他对个人和家庭的补助</t>
  </si>
  <si>
    <t>事务局</t>
  </si>
  <si>
    <r>
      <t xml:space="preserve">       </t>
    </r>
    <r>
      <rPr>
        <sz val="10"/>
        <rFont val="宋体"/>
        <family val="0"/>
      </rPr>
      <t>事务局本级</t>
    </r>
  </si>
  <si>
    <t>部门名称：宁波市江北区机关事务管理局</t>
  </si>
  <si>
    <t>部门名称：宁波市江北区机关事务管理局</t>
  </si>
  <si>
    <t>部门名称：宁波市江北区机关事务管理局</t>
  </si>
  <si>
    <t>211</t>
  </si>
  <si>
    <t>21101</t>
  </si>
  <si>
    <t xml:space="preserve">  一般行政管理事务</t>
  </si>
  <si>
    <t>21103</t>
  </si>
  <si>
    <t>2110399</t>
  </si>
  <si>
    <t xml:space="preserve">  其他污染防治支出</t>
  </si>
  <si>
    <t>212</t>
  </si>
  <si>
    <t>21201</t>
  </si>
  <si>
    <t>21202</t>
  </si>
  <si>
    <t>2120201</t>
  </si>
  <si>
    <t>221</t>
  </si>
  <si>
    <t>22102</t>
  </si>
  <si>
    <t>201</t>
  </si>
  <si>
    <t>一般公共服务支出</t>
  </si>
  <si>
    <t>20103</t>
  </si>
  <si>
    <t>2010302</t>
  </si>
  <si>
    <t>2010350</t>
  </si>
  <si>
    <t xml:space="preserve">  事业运行</t>
  </si>
  <si>
    <t>　  人力资源事务</t>
  </si>
  <si>
    <t xml:space="preserve">      其他人力资源事务支出</t>
  </si>
  <si>
    <t>208</t>
  </si>
  <si>
    <t>社会保障和就业支出</t>
  </si>
  <si>
    <t>20805</t>
  </si>
  <si>
    <t>2080505</t>
  </si>
  <si>
    <t xml:space="preserve">  机关事业单位基本养老保险缴费支出</t>
  </si>
  <si>
    <t>2080506</t>
  </si>
  <si>
    <t xml:space="preserve">  机关事业单位职业年金缴费支出★</t>
  </si>
  <si>
    <t>住房保障支出</t>
  </si>
  <si>
    <t xml:space="preserve">  住房公积金</t>
  </si>
  <si>
    <t>节能环保支出</t>
  </si>
  <si>
    <t xml:space="preserve">  其他环境监测与监察支出</t>
  </si>
  <si>
    <t xml:space="preserve">  环境监测与监察</t>
  </si>
  <si>
    <t xml:space="preserve">  其他环境保护管理事务支出</t>
  </si>
  <si>
    <t xml:space="preserve"> 行政事业单位离退休</t>
  </si>
  <si>
    <t xml:space="preserve"> 环境保护管理事务</t>
  </si>
  <si>
    <t xml:space="preserve"> 污染防治</t>
  </si>
  <si>
    <t xml:space="preserve">   水体</t>
  </si>
  <si>
    <t xml:space="preserve">  其他污染减排支出</t>
  </si>
  <si>
    <t xml:space="preserve"> 污染减排</t>
  </si>
  <si>
    <t xml:space="preserve">  其他城乡社区管理事务支出</t>
  </si>
  <si>
    <t xml:space="preserve">  城乡社区规划与管理</t>
  </si>
  <si>
    <t xml:space="preserve"> 城乡社区管理事务</t>
  </si>
  <si>
    <t xml:space="preserve"> 城乡社区规划与管理</t>
  </si>
  <si>
    <t xml:space="preserve"> 住房改革支出</t>
  </si>
  <si>
    <t>卫生健康支出</t>
  </si>
  <si>
    <t xml:space="preserve"> 政府办公厅（室）及相关机构事务</t>
  </si>
  <si>
    <t xml:space="preserve"> 行政事业单位医疗</t>
  </si>
  <si>
    <t xml:space="preserve">   行政单位医疗</t>
  </si>
  <si>
    <t xml:space="preserve"> </t>
  </si>
  <si>
    <t>宁波市江北区机关事务管理局没有政府性基金预算拨款安排的支出，故本表无数据。”</t>
  </si>
  <si>
    <t>一、一般公共服务</t>
  </si>
  <si>
    <t>二、社会保障和就业</t>
  </si>
  <si>
    <t>三、卫生健康支出</t>
  </si>
  <si>
    <t>四、城乡社区支出</t>
  </si>
  <si>
    <t>五、住房保障支出</t>
  </si>
  <si>
    <t>其中：一般公共预算结转</t>
  </si>
  <si>
    <t xml:space="preserve">     政府性基金预算结转</t>
  </si>
  <si>
    <t xml:space="preserve">     专户资金结转</t>
  </si>
  <si>
    <t xml:space="preserve">     其他资金结转</t>
  </si>
  <si>
    <t>政府性基金预算结转</t>
  </si>
  <si>
    <t xml:space="preserve">    一般公共预算结转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</si>
</sst>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_ * #,##0.0_ ;_ * \-#,##0.0_ ;_ * &quot;-&quot;_ ;_ @_ "/>
    <numFmt numFmtId="181" formatCode="_ * #,##0.00_ ;_ * \-#,##0.00_ ;_ * &quot;-&quot;_ ;_ @_ "/>
    <numFmt numFmtId="182" formatCode="0.0%"/>
    <numFmt numFmtId="183" formatCode="0.00_);[Red]\(0.00\)"/>
    <numFmt numFmtId="184" formatCode="0.00_);\(0.00\)"/>
  </numFmts>
  <fonts count="5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color indexed="10"/>
      <name val="宋体"/>
      <family val="0"/>
    </font>
    <font>
      <sz val="14"/>
      <color indexed="10"/>
      <name val="方正书宋_GBK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9"/>
      <color indexed="8"/>
      <name val="SimSun"/>
      <family val="0"/>
    </font>
    <font>
      <sz val="16.5"/>
      <color indexed="8"/>
      <name val="SimSun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8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1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10" xfId="51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/>
    </xf>
    <xf numFmtId="0" fontId="15" fillId="0" borderId="10" xfId="40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left" vertical="center" shrinkToFit="1"/>
    </xf>
    <xf numFmtId="10" fontId="2" fillId="0" borderId="10" xfId="33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horizontal="right" vertical="center" wrapText="1"/>
    </xf>
    <xf numFmtId="183" fontId="2" fillId="0" borderId="10" xfId="0" applyNumberFormat="1" applyFont="1" applyBorder="1" applyAlignment="1">
      <alignment horizontal="right" vertical="center" wrapText="1"/>
    </xf>
    <xf numFmtId="183" fontId="2" fillId="0" borderId="10" xfId="0" applyNumberFormat="1" applyFont="1" applyBorder="1" applyAlignment="1">
      <alignment horizontal="right" vertical="center"/>
    </xf>
    <xf numFmtId="183" fontId="2" fillId="0" borderId="10" xfId="0" applyNumberFormat="1" applyFont="1" applyFill="1" applyBorder="1" applyAlignment="1" applyProtection="1">
      <alignment horizontal="right" vertical="center"/>
      <protection/>
    </xf>
    <xf numFmtId="183" fontId="2" fillId="0" borderId="10" xfId="0" applyNumberFormat="1" applyFont="1" applyFill="1" applyBorder="1" applyAlignment="1">
      <alignment vertical="center" wrapText="1"/>
    </xf>
    <xf numFmtId="183" fontId="2" fillId="0" borderId="10" xfId="0" applyNumberFormat="1" applyFont="1" applyBorder="1" applyAlignment="1">
      <alignment vertical="center" wrapText="1"/>
    </xf>
    <xf numFmtId="183" fontId="11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54" fillId="0" borderId="1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40" applyFont="1" applyBorder="1" applyAlignment="1">
      <alignment horizontal="left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部门预算收支总表(1-1)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0">
      <selection activeCell="B32" sqref="B32"/>
    </sheetView>
  </sheetViews>
  <sheetFormatPr defaultColWidth="9.00390625" defaultRowHeight="14.25"/>
  <cols>
    <col min="1" max="1" width="26.375" style="0" customWidth="1"/>
    <col min="2" max="2" width="20.75390625" style="0" customWidth="1"/>
    <col min="3" max="3" width="30.75390625" style="0" customWidth="1"/>
    <col min="4" max="4" width="19.625" style="0" customWidth="1"/>
  </cols>
  <sheetData>
    <row r="1" spans="1:4" ht="14.25" customHeight="1">
      <c r="A1" s="14" t="s">
        <v>71</v>
      </c>
      <c r="B1" s="51"/>
      <c r="C1" s="51"/>
      <c r="D1" s="51"/>
    </row>
    <row r="2" spans="1:4" ht="14.25" customHeight="1">
      <c r="A2" s="51"/>
      <c r="B2" s="51"/>
      <c r="C2" s="51"/>
      <c r="D2" s="52" t="s">
        <v>76</v>
      </c>
    </row>
    <row r="3" spans="1:4" ht="33" customHeight="1">
      <c r="A3" s="77" t="s">
        <v>77</v>
      </c>
      <c r="B3" s="77"/>
      <c r="C3" s="77"/>
      <c r="D3" s="77"/>
    </row>
    <row r="4" spans="1:4" ht="14.25" customHeight="1">
      <c r="A4" s="78" t="s">
        <v>166</v>
      </c>
      <c r="B4" s="78"/>
      <c r="C4" s="78"/>
      <c r="D4" s="52" t="s">
        <v>0</v>
      </c>
    </row>
    <row r="5" spans="1:4" ht="14.25" customHeight="1">
      <c r="A5" s="79" t="s">
        <v>78</v>
      </c>
      <c r="B5" s="79"/>
      <c r="C5" s="79" t="s">
        <v>79</v>
      </c>
      <c r="D5" s="79"/>
    </row>
    <row r="6" spans="1:4" ht="14.25" customHeight="1">
      <c r="A6" s="53" t="s">
        <v>1</v>
      </c>
      <c r="B6" s="53" t="s">
        <v>2</v>
      </c>
      <c r="C6" s="53" t="s">
        <v>1</v>
      </c>
      <c r="D6" s="53" t="s">
        <v>2</v>
      </c>
    </row>
    <row r="7" spans="1:4" ht="14.25" customHeight="1">
      <c r="A7" s="54" t="s">
        <v>80</v>
      </c>
      <c r="B7" s="55">
        <v>5962.04</v>
      </c>
      <c r="C7" s="54" t="s">
        <v>218</v>
      </c>
      <c r="D7" s="55">
        <f>4973.32+684.08</f>
        <v>5657.4</v>
      </c>
    </row>
    <row r="8" spans="1:4" ht="14.25" customHeight="1">
      <c r="A8" s="54" t="s">
        <v>81</v>
      </c>
      <c r="B8" s="55">
        <v>5962.04</v>
      </c>
      <c r="C8" s="54" t="s">
        <v>82</v>
      </c>
      <c r="D8" s="55">
        <f>4946.32+684.08</f>
        <v>5630.4</v>
      </c>
    </row>
    <row r="9" spans="1:4" ht="14.25" customHeight="1">
      <c r="A9" s="54" t="s">
        <v>83</v>
      </c>
      <c r="B9" s="55">
        <v>0</v>
      </c>
      <c r="C9" s="54" t="s">
        <v>84</v>
      </c>
      <c r="D9" s="55">
        <f>3624+620.3</f>
        <v>4244.3</v>
      </c>
    </row>
    <row r="10" spans="1:4" ht="14.25" customHeight="1">
      <c r="A10" s="54" t="s">
        <v>85</v>
      </c>
      <c r="B10" s="55">
        <v>0</v>
      </c>
      <c r="C10" s="54" t="s">
        <v>86</v>
      </c>
      <c r="D10" s="55">
        <f>1322.32+63.78</f>
        <v>1386.1</v>
      </c>
    </row>
    <row r="11" spans="1:4" ht="14.25" customHeight="1">
      <c r="A11" s="54" t="s">
        <v>87</v>
      </c>
      <c r="B11" s="55">
        <v>0</v>
      </c>
      <c r="C11" s="54" t="s">
        <v>88</v>
      </c>
      <c r="D11" s="55">
        <v>27</v>
      </c>
    </row>
    <row r="12" spans="1:4" ht="14.25" customHeight="1">
      <c r="A12" s="54" t="s">
        <v>6</v>
      </c>
      <c r="B12" s="55">
        <v>0</v>
      </c>
      <c r="C12" s="54" t="s">
        <v>89</v>
      </c>
      <c r="D12" s="55">
        <v>27</v>
      </c>
    </row>
    <row r="13" spans="1:4" ht="14.25" customHeight="1">
      <c r="A13" s="54" t="s">
        <v>7</v>
      </c>
      <c r="B13" s="55">
        <v>0</v>
      </c>
      <c r="C13" s="54" t="s">
        <v>219</v>
      </c>
      <c r="D13" s="55">
        <v>211.44</v>
      </c>
    </row>
    <row r="14" spans="1:4" ht="14.25" customHeight="1">
      <c r="A14" s="54"/>
      <c r="B14" s="55"/>
      <c r="C14" s="54" t="s">
        <v>90</v>
      </c>
      <c r="D14" s="55">
        <v>211.44</v>
      </c>
    </row>
    <row r="15" spans="1:4" ht="14.25" customHeight="1">
      <c r="A15" s="54"/>
      <c r="B15" s="55"/>
      <c r="C15" s="54" t="s">
        <v>91</v>
      </c>
      <c r="D15" s="55">
        <v>151.03</v>
      </c>
    </row>
    <row r="16" spans="1:4" ht="14.25" customHeight="1">
      <c r="A16" s="54"/>
      <c r="B16" s="55"/>
      <c r="C16" s="54" t="s">
        <v>92</v>
      </c>
      <c r="D16" s="55">
        <v>60.41</v>
      </c>
    </row>
    <row r="17" spans="1:4" ht="14.25" customHeight="1">
      <c r="A17" s="54"/>
      <c r="B17" s="55"/>
      <c r="C17" s="54" t="s">
        <v>220</v>
      </c>
      <c r="D17" s="55">
        <v>86.84</v>
      </c>
    </row>
    <row r="18" spans="1:4" ht="14.25" customHeight="1">
      <c r="A18" s="54"/>
      <c r="B18" s="55"/>
      <c r="C18" s="54" t="s">
        <v>93</v>
      </c>
      <c r="D18" s="55">
        <v>86.84</v>
      </c>
    </row>
    <row r="19" spans="1:4" ht="14.25" customHeight="1">
      <c r="A19" s="54"/>
      <c r="B19" s="55"/>
      <c r="C19" s="54" t="s">
        <v>94</v>
      </c>
      <c r="D19" s="55">
        <v>86.84</v>
      </c>
    </row>
    <row r="20" spans="1:4" ht="14.25" customHeight="1">
      <c r="A20" s="54"/>
      <c r="B20" s="55"/>
      <c r="C20" s="54" t="s">
        <v>221</v>
      </c>
      <c r="D20" s="55">
        <v>344</v>
      </c>
    </row>
    <row r="21" spans="1:4" ht="14.25" customHeight="1">
      <c r="A21" s="54"/>
      <c r="B21" s="55"/>
      <c r="C21" s="54" t="s">
        <v>96</v>
      </c>
      <c r="D21" s="55">
        <v>344</v>
      </c>
    </row>
    <row r="22" spans="1:4" ht="14.25" customHeight="1">
      <c r="A22" s="54"/>
      <c r="B22" s="55"/>
      <c r="C22" s="54" t="s">
        <v>97</v>
      </c>
      <c r="D22" s="55">
        <v>344</v>
      </c>
    </row>
    <row r="23" spans="1:4" ht="14.25" customHeight="1">
      <c r="A23" s="54"/>
      <c r="B23" s="55"/>
      <c r="C23" s="54" t="s">
        <v>222</v>
      </c>
      <c r="D23" s="55">
        <v>346.44</v>
      </c>
    </row>
    <row r="24" spans="1:4" ht="14.25" customHeight="1">
      <c r="A24" s="54"/>
      <c r="B24" s="55"/>
      <c r="C24" s="54" t="s">
        <v>98</v>
      </c>
      <c r="D24" s="55">
        <v>346.44</v>
      </c>
    </row>
    <row r="25" spans="1:4" ht="14.25" customHeight="1">
      <c r="A25" s="54"/>
      <c r="B25" s="55"/>
      <c r="C25" s="54" t="s">
        <v>99</v>
      </c>
      <c r="D25" s="55">
        <v>346.44</v>
      </c>
    </row>
    <row r="26" spans="1:4" ht="14.25" customHeight="1">
      <c r="A26" s="54"/>
      <c r="B26" s="55"/>
      <c r="C26" s="54"/>
      <c r="D26" s="55"/>
    </row>
    <row r="27" spans="1:4" ht="14.25" customHeight="1">
      <c r="A27" s="54" t="s">
        <v>100</v>
      </c>
      <c r="B27" s="55">
        <v>5962.04</v>
      </c>
      <c r="C27" s="54" t="s">
        <v>101</v>
      </c>
      <c r="D27" s="55">
        <f>5962.04+684.08</f>
        <v>6646.12</v>
      </c>
    </row>
    <row r="28" spans="1:4" ht="14.25" customHeight="1">
      <c r="A28" s="54" t="s">
        <v>102</v>
      </c>
      <c r="B28" s="55">
        <v>0</v>
      </c>
      <c r="C28" s="54" t="s">
        <v>103</v>
      </c>
      <c r="D28" s="55">
        <v>0</v>
      </c>
    </row>
    <row r="29" spans="1:4" ht="14.25" customHeight="1">
      <c r="A29" s="54" t="s">
        <v>104</v>
      </c>
      <c r="B29" s="55">
        <v>0</v>
      </c>
      <c r="C29" s="54" t="s">
        <v>105</v>
      </c>
      <c r="D29" s="55">
        <v>0</v>
      </c>
    </row>
    <row r="30" spans="1:4" ht="14.25" customHeight="1">
      <c r="A30" s="54" t="s">
        <v>106</v>
      </c>
      <c r="B30" s="55">
        <v>0</v>
      </c>
      <c r="C30" s="54"/>
      <c r="D30" s="55"/>
    </row>
    <row r="31" spans="1:4" ht="14.25" customHeight="1">
      <c r="A31" s="54" t="s">
        <v>107</v>
      </c>
      <c r="B31" s="55">
        <v>684.08</v>
      </c>
      <c r="C31" s="54" t="s">
        <v>5</v>
      </c>
      <c r="D31" s="55">
        <v>0</v>
      </c>
    </row>
    <row r="32" spans="1:4" ht="14.25" customHeight="1">
      <c r="A32" s="12" t="s">
        <v>223</v>
      </c>
      <c r="B32" s="55">
        <v>684.08</v>
      </c>
      <c r="C32" s="54"/>
      <c r="D32" s="55"/>
    </row>
    <row r="33" spans="1:4" ht="14.25" customHeight="1">
      <c r="A33" s="23" t="s">
        <v>224</v>
      </c>
      <c r="B33" s="55">
        <v>0</v>
      </c>
      <c r="C33" s="54"/>
      <c r="D33" s="55"/>
    </row>
    <row r="34" spans="1:4" ht="14.25" customHeight="1">
      <c r="A34" s="12" t="s">
        <v>225</v>
      </c>
      <c r="B34" s="55">
        <v>0</v>
      </c>
      <c r="C34" s="54"/>
      <c r="D34" s="55"/>
    </row>
    <row r="35" spans="1:4" ht="14.25" customHeight="1">
      <c r="A35" s="12" t="s">
        <v>226</v>
      </c>
      <c r="B35" s="55">
        <v>0</v>
      </c>
      <c r="C35" s="54"/>
      <c r="D35" s="55"/>
    </row>
    <row r="36" spans="1:4" ht="14.25" customHeight="1">
      <c r="A36" s="54" t="s">
        <v>10</v>
      </c>
      <c r="B36" s="55">
        <f>5962.04+684.08</f>
        <v>6646.12</v>
      </c>
      <c r="C36" s="54" t="s">
        <v>11</v>
      </c>
      <c r="D36" s="55">
        <f>5962.04+684.08</f>
        <v>6646.12</v>
      </c>
    </row>
    <row r="38" spans="1:4" ht="18.75">
      <c r="A38" s="76"/>
      <c r="B38" s="76"/>
      <c r="C38" s="76"/>
      <c r="D38" s="76"/>
    </row>
  </sheetData>
  <sheetProtection/>
  <mergeCells count="5">
    <mergeCell ref="A38:D38"/>
    <mergeCell ref="A3:D3"/>
    <mergeCell ref="A4:C4"/>
    <mergeCell ref="A5:B5"/>
    <mergeCell ref="C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14"/>
    </row>
    <row r="2" spans="1:13" ht="14.25">
      <c r="A2" s="15"/>
      <c r="C2" s="16"/>
      <c r="D2" s="2"/>
      <c r="K2" s="80" t="s">
        <v>64</v>
      </c>
      <c r="L2" s="81"/>
      <c r="M2" s="81"/>
    </row>
    <row r="3" spans="1:13" ht="30" customHeight="1">
      <c r="A3" s="88" t="s">
        <v>53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ht="16.5" customHeight="1">
      <c r="A4" s="78" t="s">
        <v>165</v>
      </c>
      <c r="B4" s="78"/>
      <c r="C4" s="78"/>
      <c r="D4" s="18"/>
      <c r="E4" s="18"/>
      <c r="F4" s="18"/>
      <c r="G4" s="18"/>
      <c r="H4" s="18"/>
      <c r="I4" s="18"/>
      <c r="J4" s="18"/>
      <c r="K4" s="85" t="s">
        <v>0</v>
      </c>
      <c r="L4" s="86"/>
      <c r="M4" s="87"/>
    </row>
    <row r="5" spans="1:13" ht="18" customHeight="1">
      <c r="A5" s="90" t="s">
        <v>14</v>
      </c>
      <c r="B5" s="83" t="s">
        <v>15</v>
      </c>
      <c r="C5" s="92" t="s">
        <v>17</v>
      </c>
      <c r="D5" s="93"/>
      <c r="E5" s="94"/>
      <c r="F5" s="83" t="s">
        <v>37</v>
      </c>
      <c r="G5" s="83" t="s">
        <v>38</v>
      </c>
      <c r="H5" s="83" t="s">
        <v>18</v>
      </c>
      <c r="I5" s="83" t="s">
        <v>19</v>
      </c>
      <c r="J5" s="83" t="s">
        <v>20</v>
      </c>
      <c r="K5" s="83" t="s">
        <v>21</v>
      </c>
      <c r="L5" s="83" t="s">
        <v>22</v>
      </c>
      <c r="M5" s="83" t="s">
        <v>16</v>
      </c>
    </row>
    <row r="6" spans="1:13" ht="51" customHeight="1">
      <c r="A6" s="91"/>
      <c r="B6" s="83"/>
      <c r="C6" s="32" t="s">
        <v>23</v>
      </c>
      <c r="D6" s="32" t="s">
        <v>24</v>
      </c>
      <c r="E6" s="32" t="s">
        <v>25</v>
      </c>
      <c r="F6" s="84"/>
      <c r="G6" s="84"/>
      <c r="H6" s="84"/>
      <c r="I6" s="84"/>
      <c r="J6" s="84"/>
      <c r="K6" s="84"/>
      <c r="L6" s="84"/>
      <c r="M6" s="83"/>
    </row>
    <row r="7" spans="1:13" ht="21" customHeight="1">
      <c r="A7" s="20" t="s">
        <v>23</v>
      </c>
      <c r="B7" s="17">
        <f>C7+M7</f>
        <v>6646.12</v>
      </c>
      <c r="C7" s="17">
        <f>D7+I7</f>
        <v>5962.04</v>
      </c>
      <c r="D7" s="17">
        <v>5962.04</v>
      </c>
      <c r="E7" s="17"/>
      <c r="F7" s="17"/>
      <c r="G7" s="17"/>
      <c r="H7" s="17"/>
      <c r="I7" s="17"/>
      <c r="J7" s="17"/>
      <c r="K7" s="17"/>
      <c r="L7" s="17"/>
      <c r="M7" s="17">
        <v>684.08</v>
      </c>
    </row>
    <row r="8" spans="1:13" ht="21" customHeight="1">
      <c r="A8" s="17" t="s">
        <v>163</v>
      </c>
      <c r="B8" s="17">
        <f>C8+M8</f>
        <v>6646.12</v>
      </c>
      <c r="C8" s="17">
        <f>D8+I8</f>
        <v>5962.04</v>
      </c>
      <c r="D8" s="17">
        <v>5962.04</v>
      </c>
      <c r="E8" s="17"/>
      <c r="F8" s="17"/>
      <c r="G8" s="17"/>
      <c r="H8" s="17"/>
      <c r="I8" s="17"/>
      <c r="J8" s="17"/>
      <c r="K8" s="17"/>
      <c r="L8" s="17"/>
      <c r="M8" s="17">
        <v>684.08</v>
      </c>
    </row>
    <row r="9" spans="1:13" ht="21" customHeight="1">
      <c r="A9" s="56" t="s">
        <v>164</v>
      </c>
      <c r="B9" s="17">
        <f>C9+M9</f>
        <v>6646.12</v>
      </c>
      <c r="C9" s="17">
        <f>D9+I9</f>
        <v>5962.04</v>
      </c>
      <c r="D9" s="17">
        <v>5962.04</v>
      </c>
      <c r="E9" s="17"/>
      <c r="F9" s="17"/>
      <c r="G9" s="17"/>
      <c r="H9" s="17"/>
      <c r="I9" s="17"/>
      <c r="J9" s="17"/>
      <c r="K9" s="17"/>
      <c r="L9" s="17"/>
      <c r="M9" s="17">
        <v>684.08</v>
      </c>
    </row>
    <row r="10" spans="1:13" ht="21" customHeight="1">
      <c r="A10" s="4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21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2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2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3" ht="14.25">
      <c r="A19" s="82"/>
      <c r="B19" s="82"/>
      <c r="C19" s="19"/>
    </row>
  </sheetData>
  <sheetProtection/>
  <mergeCells count="16">
    <mergeCell ref="K5:K6"/>
    <mergeCell ref="L5:L6"/>
    <mergeCell ref="A3:M3"/>
    <mergeCell ref="A5:A6"/>
    <mergeCell ref="C5:E5"/>
    <mergeCell ref="A4:C4"/>
    <mergeCell ref="K2:M2"/>
    <mergeCell ref="A19:B19"/>
    <mergeCell ref="F5:F6"/>
    <mergeCell ref="G5:G6"/>
    <mergeCell ref="H5:H6"/>
    <mergeCell ref="B5:B6"/>
    <mergeCell ref="K4:M4"/>
    <mergeCell ref="M5:M6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7" activeCellId="1" sqref="C7:D7 E7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14"/>
    </row>
    <row r="2" ht="14.25">
      <c r="H2" s="44" t="s">
        <v>65</v>
      </c>
    </row>
    <row r="3" spans="1:8" ht="29.25" customHeight="1">
      <c r="A3" s="97" t="s">
        <v>54</v>
      </c>
      <c r="B3" s="98"/>
      <c r="C3" s="98"/>
      <c r="D3" s="98"/>
      <c r="E3" s="98"/>
      <c r="F3" s="98"/>
      <c r="G3" s="98"/>
      <c r="H3" s="98"/>
    </row>
    <row r="4" spans="1:8" ht="27" customHeight="1">
      <c r="A4" s="78" t="s">
        <v>166</v>
      </c>
      <c r="B4" s="78"/>
      <c r="C4" s="78"/>
      <c r="D4" s="18"/>
      <c r="E4" s="18"/>
      <c r="F4" s="18"/>
      <c r="G4" s="18"/>
      <c r="H4" s="35" t="s">
        <v>29</v>
      </c>
    </row>
    <row r="5" spans="1:8" ht="14.25" customHeight="1">
      <c r="A5" s="90" t="s">
        <v>30</v>
      </c>
      <c r="B5" s="83" t="s">
        <v>31</v>
      </c>
      <c r="C5" s="92" t="s">
        <v>27</v>
      </c>
      <c r="D5" s="95"/>
      <c r="E5" s="83" t="s">
        <v>28</v>
      </c>
      <c r="F5" s="83" t="s">
        <v>34</v>
      </c>
      <c r="G5" s="83" t="s">
        <v>35</v>
      </c>
      <c r="H5" s="83" t="s">
        <v>36</v>
      </c>
    </row>
    <row r="6" spans="1:8" ht="21.75" customHeight="1">
      <c r="A6" s="91"/>
      <c r="B6" s="83"/>
      <c r="C6" s="32" t="s">
        <v>32</v>
      </c>
      <c r="D6" s="32" t="s">
        <v>33</v>
      </c>
      <c r="E6" s="84"/>
      <c r="F6" s="84"/>
      <c r="G6" s="84"/>
      <c r="H6" s="84"/>
    </row>
    <row r="7" spans="1:8" ht="14.25">
      <c r="A7" s="20" t="s">
        <v>26</v>
      </c>
      <c r="B7" s="57">
        <f>C7+D7+E7</f>
        <v>6646.120000000001</v>
      </c>
      <c r="C7" s="55">
        <v>1905.14</v>
      </c>
      <c r="D7" s="55">
        <f>88.9+63.78</f>
        <v>152.68</v>
      </c>
      <c r="E7" s="58">
        <v>4588.3</v>
      </c>
      <c r="F7" s="20"/>
      <c r="G7" s="20"/>
      <c r="H7" s="20"/>
    </row>
    <row r="8" spans="1:8" ht="14.25">
      <c r="A8" s="17" t="s">
        <v>163</v>
      </c>
      <c r="B8" s="57">
        <f>C8+D8+E8</f>
        <v>6646.120000000001</v>
      </c>
      <c r="C8" s="55">
        <v>1905.14</v>
      </c>
      <c r="D8" s="55">
        <f>88.9+63.78</f>
        <v>152.68</v>
      </c>
      <c r="E8" s="58">
        <v>4588.3</v>
      </c>
      <c r="F8" s="20"/>
      <c r="G8" s="20"/>
      <c r="H8" s="20"/>
    </row>
    <row r="9" spans="1:8" ht="14.25">
      <c r="A9" s="56" t="s">
        <v>164</v>
      </c>
      <c r="B9" s="57">
        <f>C9+D9+E9</f>
        <v>6646.120000000001</v>
      </c>
      <c r="C9" s="55">
        <v>1905.14</v>
      </c>
      <c r="D9" s="55">
        <f>88.9+63.78</f>
        <v>152.68</v>
      </c>
      <c r="E9" s="58">
        <v>4588.3</v>
      </c>
      <c r="F9" s="20"/>
      <c r="G9" s="20"/>
      <c r="H9" s="20"/>
    </row>
    <row r="10" spans="1:8" ht="14.25">
      <c r="A10" s="20"/>
      <c r="B10" s="20"/>
      <c r="C10" s="20"/>
      <c r="D10" s="20"/>
      <c r="E10" s="20"/>
      <c r="F10" s="20"/>
      <c r="G10" s="20"/>
      <c r="H10" s="20"/>
    </row>
    <row r="11" spans="1:8" ht="14.25">
      <c r="A11" s="20"/>
      <c r="B11" s="20"/>
      <c r="C11" s="20"/>
      <c r="D11" s="20"/>
      <c r="E11" s="20"/>
      <c r="F11" s="20"/>
      <c r="G11" s="20"/>
      <c r="H11" s="20"/>
    </row>
    <row r="12" spans="1:8" ht="14.25">
      <c r="A12" s="20"/>
      <c r="B12" s="20"/>
      <c r="C12" s="20"/>
      <c r="D12" s="20"/>
      <c r="E12" s="20"/>
      <c r="F12" s="20"/>
      <c r="G12" s="20"/>
      <c r="H12" s="20"/>
    </row>
    <row r="13" spans="1:8" ht="14.25">
      <c r="A13" s="20"/>
      <c r="B13" s="20"/>
      <c r="C13" s="20"/>
      <c r="D13" s="20"/>
      <c r="E13" s="20"/>
      <c r="F13" s="20"/>
      <c r="G13" s="20"/>
      <c r="H13" s="20"/>
    </row>
    <row r="14" spans="1:8" ht="14.25">
      <c r="A14" s="20"/>
      <c r="B14" s="20"/>
      <c r="C14" s="20"/>
      <c r="D14" s="20"/>
      <c r="E14" s="20"/>
      <c r="F14" s="20"/>
      <c r="G14" s="20"/>
      <c r="H14" s="20"/>
    </row>
    <row r="15" spans="1:8" ht="14.25">
      <c r="A15" s="20"/>
      <c r="B15" s="20"/>
      <c r="C15" s="20"/>
      <c r="D15" s="20"/>
      <c r="E15" s="20"/>
      <c r="F15" s="20"/>
      <c r="G15" s="20"/>
      <c r="H15" s="20"/>
    </row>
    <row r="16" spans="1:8" ht="14.25">
      <c r="A16" s="20"/>
      <c r="B16" s="20"/>
      <c r="C16" s="20"/>
      <c r="D16" s="20"/>
      <c r="E16" s="20"/>
      <c r="F16" s="20"/>
      <c r="G16" s="20"/>
      <c r="H16" s="20"/>
    </row>
    <row r="17" spans="1:8" ht="14.25">
      <c r="A17" s="20"/>
      <c r="B17" s="20"/>
      <c r="C17" s="20"/>
      <c r="D17" s="20"/>
      <c r="E17" s="20"/>
      <c r="F17" s="20"/>
      <c r="G17" s="20"/>
      <c r="H17" s="20"/>
    </row>
    <row r="18" spans="1:8" ht="14.25">
      <c r="A18" s="20"/>
      <c r="B18" s="20"/>
      <c r="C18" s="20"/>
      <c r="D18" s="20"/>
      <c r="E18" s="20"/>
      <c r="F18" s="20"/>
      <c r="G18" s="20"/>
      <c r="H18" s="20"/>
    </row>
    <row r="19" spans="1:8" ht="14.25">
      <c r="A19" s="20"/>
      <c r="B19" s="20"/>
      <c r="C19" s="20"/>
      <c r="D19" s="20"/>
      <c r="E19" s="20"/>
      <c r="F19" s="20"/>
      <c r="G19" s="20"/>
      <c r="H19" s="20"/>
    </row>
    <row r="20" spans="1:8" ht="14.25">
      <c r="A20" s="20"/>
      <c r="B20" s="20"/>
      <c r="C20" s="20"/>
      <c r="D20" s="20"/>
      <c r="E20" s="20"/>
      <c r="F20" s="20"/>
      <c r="G20" s="20"/>
      <c r="H20" s="20"/>
    </row>
    <row r="21" spans="1:8" ht="14.25">
      <c r="A21" s="20"/>
      <c r="B21" s="20"/>
      <c r="C21" s="20"/>
      <c r="D21" s="20"/>
      <c r="E21" s="20"/>
      <c r="F21" s="20"/>
      <c r="G21" s="20"/>
      <c r="H21" s="20"/>
    </row>
    <row r="22" spans="1:8" ht="14.25">
      <c r="A22" s="20"/>
      <c r="B22" s="20"/>
      <c r="C22" s="20"/>
      <c r="D22" s="20"/>
      <c r="E22" s="20"/>
      <c r="F22" s="20"/>
      <c r="G22" s="20"/>
      <c r="H22" s="20"/>
    </row>
    <row r="23" spans="1:8" ht="14.25">
      <c r="A23" s="20"/>
      <c r="B23" s="20"/>
      <c r="C23" s="20"/>
      <c r="D23" s="20"/>
      <c r="E23" s="20"/>
      <c r="F23" s="20"/>
      <c r="G23" s="20"/>
      <c r="H23" s="20"/>
    </row>
    <row r="24" spans="1:8" ht="14.25">
      <c r="A24" s="20"/>
      <c r="B24" s="20"/>
      <c r="C24" s="20"/>
      <c r="D24" s="20"/>
      <c r="E24" s="20"/>
      <c r="F24" s="20"/>
      <c r="G24" s="20"/>
      <c r="H24" s="20"/>
    </row>
    <row r="25" spans="1:8" ht="14.25">
      <c r="A25" s="20"/>
      <c r="B25" s="20"/>
      <c r="C25" s="20"/>
      <c r="D25" s="20"/>
      <c r="E25" s="20"/>
      <c r="F25" s="20"/>
      <c r="G25" s="20"/>
      <c r="H25" s="20"/>
    </row>
    <row r="26" spans="1:8" ht="14.25">
      <c r="A26" s="20"/>
      <c r="B26" s="20"/>
      <c r="C26" s="20"/>
      <c r="D26" s="20"/>
      <c r="E26" s="20"/>
      <c r="F26" s="20"/>
      <c r="G26" s="20"/>
      <c r="H26" s="20"/>
    </row>
    <row r="27" spans="1:8" ht="14.25">
      <c r="A27" s="96"/>
      <c r="B27" s="96"/>
      <c r="C27" s="96"/>
      <c r="D27" s="96"/>
      <c r="E27" s="31"/>
      <c r="F27" s="31"/>
      <c r="G27" s="31"/>
      <c r="H27" s="31"/>
    </row>
  </sheetData>
  <sheetProtection/>
  <mergeCells count="10">
    <mergeCell ref="B5:B6"/>
    <mergeCell ref="C5:D5"/>
    <mergeCell ref="A27:D27"/>
    <mergeCell ref="A3:H3"/>
    <mergeCell ref="E5:E6"/>
    <mergeCell ref="F5:F6"/>
    <mergeCell ref="G5:G6"/>
    <mergeCell ref="H5:H6"/>
    <mergeCell ref="A5:A6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7">
      <selection activeCell="B30" sqref="B30"/>
    </sheetView>
  </sheetViews>
  <sheetFormatPr defaultColWidth="8.75390625" defaultRowHeight="14.25"/>
  <cols>
    <col min="1" max="1" width="20.875" style="0" customWidth="1"/>
    <col min="2" max="2" width="15.625" style="0" customWidth="1"/>
    <col min="3" max="3" width="33.125" style="0" customWidth="1"/>
    <col min="4" max="4" width="14.25390625" style="0" customWidth="1"/>
  </cols>
  <sheetData>
    <row r="1" spans="1:4" ht="14.25" customHeight="1">
      <c r="A1" s="51"/>
      <c r="B1" s="51"/>
      <c r="C1" s="51"/>
      <c r="D1" s="51"/>
    </row>
    <row r="2" spans="1:4" ht="14.25" customHeight="1">
      <c r="A2" s="51"/>
      <c r="B2" s="51"/>
      <c r="C2" s="51"/>
      <c r="D2" s="52" t="s">
        <v>108</v>
      </c>
    </row>
    <row r="3" spans="1:4" ht="27" customHeight="1">
      <c r="A3" s="77" t="s">
        <v>109</v>
      </c>
      <c r="B3" s="77"/>
      <c r="C3" s="77"/>
      <c r="D3" s="77"/>
    </row>
    <row r="4" spans="1:4" ht="14.25" customHeight="1">
      <c r="A4" s="78" t="s">
        <v>166</v>
      </c>
      <c r="B4" s="78"/>
      <c r="C4" s="78"/>
      <c r="D4" s="51" t="s">
        <v>0</v>
      </c>
    </row>
    <row r="5" spans="1:4" ht="14.25" customHeight="1">
      <c r="A5" s="79" t="s">
        <v>78</v>
      </c>
      <c r="B5" s="79"/>
      <c r="C5" s="79" t="s">
        <v>79</v>
      </c>
      <c r="D5" s="79"/>
    </row>
    <row r="6" spans="1:4" ht="14.25" customHeight="1">
      <c r="A6" s="53" t="s">
        <v>1</v>
      </c>
      <c r="B6" s="53" t="s">
        <v>2</v>
      </c>
      <c r="C6" s="53" t="s">
        <v>1</v>
      </c>
      <c r="D6" s="53" t="s">
        <v>2</v>
      </c>
    </row>
    <row r="7" spans="1:4" ht="14.25" customHeight="1">
      <c r="A7" s="54" t="s">
        <v>110</v>
      </c>
      <c r="B7" s="55">
        <v>5962.04</v>
      </c>
      <c r="C7" s="54" t="s">
        <v>111</v>
      </c>
      <c r="D7" s="55">
        <f>5962.04+684.08</f>
        <v>6646.12</v>
      </c>
    </row>
    <row r="8" spans="1:4" ht="14.25" customHeight="1">
      <c r="A8" s="54" t="s">
        <v>81</v>
      </c>
      <c r="B8" s="55">
        <v>5962.04</v>
      </c>
      <c r="C8" s="54" t="s">
        <v>112</v>
      </c>
      <c r="D8" s="55">
        <f>4973.32+684.08</f>
        <v>5657.4</v>
      </c>
    </row>
    <row r="9" spans="1:4" ht="14.25" customHeight="1">
      <c r="A9" s="54" t="s">
        <v>83</v>
      </c>
      <c r="B9" s="55">
        <v>0</v>
      </c>
      <c r="C9" s="54" t="s">
        <v>82</v>
      </c>
      <c r="D9" s="55">
        <f>4946.32+684.08</f>
        <v>5630.4</v>
      </c>
    </row>
    <row r="10" spans="1:4" ht="14.25" customHeight="1">
      <c r="A10" s="54" t="s">
        <v>113</v>
      </c>
      <c r="B10" s="55">
        <v>0</v>
      </c>
      <c r="C10" s="54" t="s">
        <v>84</v>
      </c>
      <c r="D10" s="55">
        <f>3624+620.3</f>
        <v>4244.3</v>
      </c>
    </row>
    <row r="11" spans="1:4" ht="14.25" customHeight="1">
      <c r="A11" s="54"/>
      <c r="B11" s="55"/>
      <c r="C11" s="54" t="s">
        <v>86</v>
      </c>
      <c r="D11" s="55">
        <f>1322.32+63.78</f>
        <v>1386.1</v>
      </c>
    </row>
    <row r="12" spans="1:4" ht="14.25" customHeight="1">
      <c r="A12" s="54"/>
      <c r="B12" s="55"/>
      <c r="C12" s="54" t="s">
        <v>88</v>
      </c>
      <c r="D12" s="55">
        <v>27</v>
      </c>
    </row>
    <row r="13" spans="1:4" ht="14.25" customHeight="1">
      <c r="A13" s="54"/>
      <c r="B13" s="55"/>
      <c r="C13" s="54" t="s">
        <v>89</v>
      </c>
      <c r="D13" s="55">
        <v>27</v>
      </c>
    </row>
    <row r="14" spans="1:4" ht="14.25" customHeight="1">
      <c r="A14" s="54"/>
      <c r="B14" s="55"/>
      <c r="C14" s="54" t="s">
        <v>114</v>
      </c>
      <c r="D14" s="55">
        <v>211.44</v>
      </c>
    </row>
    <row r="15" spans="1:4" ht="14.25" customHeight="1">
      <c r="A15" s="54"/>
      <c r="B15" s="55"/>
      <c r="C15" s="54" t="s">
        <v>90</v>
      </c>
      <c r="D15" s="55">
        <v>211.44</v>
      </c>
    </row>
    <row r="16" spans="1:4" ht="14.25" customHeight="1">
      <c r="A16" s="54"/>
      <c r="B16" s="55"/>
      <c r="C16" s="54" t="s">
        <v>91</v>
      </c>
      <c r="D16" s="55">
        <v>151.03</v>
      </c>
    </row>
    <row r="17" spans="1:4" ht="14.25" customHeight="1">
      <c r="A17" s="54"/>
      <c r="B17" s="55"/>
      <c r="C17" s="54" t="s">
        <v>92</v>
      </c>
      <c r="D17" s="55">
        <v>60.41</v>
      </c>
    </row>
    <row r="18" spans="1:4" ht="14.25" customHeight="1">
      <c r="A18" s="54"/>
      <c r="B18" s="55"/>
      <c r="C18" s="54" t="s">
        <v>115</v>
      </c>
      <c r="D18" s="55">
        <v>86.84</v>
      </c>
    </row>
    <row r="19" spans="1:4" ht="14.25" customHeight="1">
      <c r="A19" s="54"/>
      <c r="B19" s="55"/>
      <c r="C19" s="54" t="s">
        <v>93</v>
      </c>
      <c r="D19" s="55">
        <v>86.84</v>
      </c>
    </row>
    <row r="20" spans="1:4" ht="14.25" customHeight="1">
      <c r="A20" s="54"/>
      <c r="B20" s="55"/>
      <c r="C20" s="54" t="s">
        <v>94</v>
      </c>
      <c r="D20" s="55">
        <v>86.84</v>
      </c>
    </row>
    <row r="21" spans="1:4" ht="14.25" customHeight="1">
      <c r="A21" s="54"/>
      <c r="B21" s="55"/>
      <c r="C21" s="54" t="s">
        <v>116</v>
      </c>
      <c r="D21" s="55">
        <v>344</v>
      </c>
    </row>
    <row r="22" spans="1:4" ht="14.25" customHeight="1">
      <c r="A22" s="54"/>
      <c r="B22" s="55"/>
      <c r="C22" s="54" t="s">
        <v>96</v>
      </c>
      <c r="D22" s="55">
        <v>344</v>
      </c>
    </row>
    <row r="23" spans="1:4" ht="14.25" customHeight="1">
      <c r="A23" s="54"/>
      <c r="B23" s="55"/>
      <c r="C23" s="54" t="s">
        <v>97</v>
      </c>
      <c r="D23" s="55">
        <v>344</v>
      </c>
    </row>
    <row r="24" spans="1:4" ht="14.25" customHeight="1">
      <c r="A24" s="54"/>
      <c r="B24" s="55"/>
      <c r="C24" s="54" t="s">
        <v>117</v>
      </c>
      <c r="D24" s="55">
        <v>346.44</v>
      </c>
    </row>
    <row r="25" spans="1:4" ht="14.25" customHeight="1">
      <c r="A25" s="54"/>
      <c r="B25" s="55"/>
      <c r="C25" s="54" t="s">
        <v>98</v>
      </c>
      <c r="D25" s="55">
        <v>346.44</v>
      </c>
    </row>
    <row r="26" spans="1:4" ht="14.25" customHeight="1">
      <c r="A26" s="54"/>
      <c r="B26" s="55"/>
      <c r="C26" s="54" t="s">
        <v>99</v>
      </c>
      <c r="D26" s="55">
        <v>346.44</v>
      </c>
    </row>
    <row r="27" spans="1:4" ht="14.25" customHeight="1">
      <c r="A27" s="54"/>
      <c r="B27" s="55"/>
      <c r="C27" s="54"/>
      <c r="D27" s="55"/>
    </row>
    <row r="28" spans="1:4" ht="14.25" customHeight="1">
      <c r="A28" s="54"/>
      <c r="B28" s="55"/>
      <c r="C28" s="54"/>
      <c r="D28" s="55"/>
    </row>
    <row r="29" spans="1:4" ht="14.25" customHeight="1">
      <c r="A29" s="54" t="s">
        <v>118</v>
      </c>
      <c r="B29" s="55">
        <f>684.08</f>
        <v>684.08</v>
      </c>
      <c r="C29" s="54" t="s">
        <v>119</v>
      </c>
      <c r="D29" s="55">
        <v>0</v>
      </c>
    </row>
    <row r="30" spans="1:4" ht="14.25" customHeight="1">
      <c r="A30" s="23" t="s">
        <v>228</v>
      </c>
      <c r="B30" s="55">
        <f>684.08</f>
        <v>684.08</v>
      </c>
      <c r="C30" s="54"/>
      <c r="D30" s="55"/>
    </row>
    <row r="31" spans="1:4" ht="14.25" customHeight="1">
      <c r="A31" s="74" t="s">
        <v>227</v>
      </c>
      <c r="B31" s="55"/>
      <c r="C31" s="54"/>
      <c r="D31" s="55"/>
    </row>
    <row r="32" spans="1:4" ht="14.25" customHeight="1">
      <c r="A32" s="54"/>
      <c r="B32" s="55"/>
      <c r="C32" s="54"/>
      <c r="D32" s="55"/>
    </row>
    <row r="33" spans="1:4" ht="14.25" customHeight="1">
      <c r="A33" s="54"/>
      <c r="B33" s="55"/>
      <c r="C33" s="54"/>
      <c r="D33" s="55"/>
    </row>
    <row r="34" spans="1:4" ht="14.25" customHeight="1">
      <c r="A34" s="54"/>
      <c r="B34" s="55"/>
      <c r="C34" s="54"/>
      <c r="D34" s="55"/>
    </row>
    <row r="35" spans="1:4" ht="14.25" customHeight="1">
      <c r="A35" s="54" t="s">
        <v>10</v>
      </c>
      <c r="B35" s="55">
        <f>5962.04+684.08</f>
        <v>6646.12</v>
      </c>
      <c r="C35" s="54" t="s">
        <v>11</v>
      </c>
      <c r="D35" s="55">
        <f>5962.04+684.08</f>
        <v>6646.12</v>
      </c>
    </row>
    <row r="37" ht="18.75">
      <c r="A37" s="48"/>
    </row>
  </sheetData>
  <sheetProtection/>
  <mergeCells count="4">
    <mergeCell ref="A3:D3"/>
    <mergeCell ref="A4:C4"/>
    <mergeCell ref="A5:B5"/>
    <mergeCell ref="C5:D5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tabSelected="1"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8" sqref="H38"/>
    </sheetView>
  </sheetViews>
  <sheetFormatPr defaultColWidth="6.875" defaultRowHeight="19.5" customHeight="1"/>
  <cols>
    <col min="1" max="1" width="10.375" style="6" customWidth="1"/>
    <col min="2" max="2" width="24.125" style="6" customWidth="1"/>
    <col min="3" max="3" width="14.875" style="33" customWidth="1"/>
    <col min="4" max="4" width="13.875" style="7" customWidth="1"/>
    <col min="5" max="5" width="12.50390625" style="7" customWidth="1"/>
    <col min="6" max="6" width="13.625" style="7" customWidth="1"/>
    <col min="7" max="244" width="14.625" style="6" customWidth="1"/>
    <col min="245" max="252" width="6.875" style="0" customWidth="1"/>
  </cols>
  <sheetData>
    <row r="1" spans="1:8" s="3" customFormat="1" ht="19.5" customHeight="1">
      <c r="A1" s="104"/>
      <c r="B1" s="104"/>
      <c r="C1" s="63"/>
      <c r="D1" s="7"/>
      <c r="E1" s="7"/>
      <c r="F1" s="7"/>
      <c r="G1" s="6"/>
      <c r="H1" s="6"/>
    </row>
    <row r="2" spans="1:8" s="3" customFormat="1" ht="18.75" customHeight="1">
      <c r="A2" s="1"/>
      <c r="B2" s="1"/>
      <c r="C2" s="63"/>
      <c r="D2" s="7"/>
      <c r="E2" s="7"/>
      <c r="G2" s="6"/>
      <c r="H2" s="45" t="s">
        <v>66</v>
      </c>
    </row>
    <row r="3" spans="1:244" s="4" customFormat="1" ht="30.75" customHeight="1">
      <c r="A3" s="102" t="s">
        <v>55</v>
      </c>
      <c r="B3" s="103"/>
      <c r="C3" s="103"/>
      <c r="D3" s="103"/>
      <c r="E3" s="103"/>
      <c r="F3" s="103"/>
      <c r="G3" s="89"/>
      <c r="H3" s="89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8" ht="19.5" customHeight="1">
      <c r="A4" s="78" t="s">
        <v>166</v>
      </c>
      <c r="B4" s="78"/>
      <c r="C4" s="78"/>
      <c r="D4" s="11"/>
      <c r="E4" s="11"/>
      <c r="H4" s="34" t="s">
        <v>12</v>
      </c>
    </row>
    <row r="5" spans="1:8" ht="19.5" customHeight="1">
      <c r="A5" s="106" t="s">
        <v>47</v>
      </c>
      <c r="B5" s="107"/>
      <c r="C5" s="108" t="s">
        <v>73</v>
      </c>
      <c r="D5" s="100" t="s">
        <v>74</v>
      </c>
      <c r="E5" s="105"/>
      <c r="F5" s="101"/>
      <c r="G5" s="100" t="s">
        <v>75</v>
      </c>
      <c r="H5" s="101"/>
    </row>
    <row r="6" spans="1:8" s="5" customFormat="1" ht="23.25" customHeight="1">
      <c r="A6" s="37" t="s">
        <v>48</v>
      </c>
      <c r="B6" s="22" t="s">
        <v>46</v>
      </c>
      <c r="C6" s="109"/>
      <c r="D6" s="25" t="s">
        <v>39</v>
      </c>
      <c r="E6" s="25" t="s">
        <v>27</v>
      </c>
      <c r="F6" s="25" t="s">
        <v>28</v>
      </c>
      <c r="G6" s="38" t="s">
        <v>50</v>
      </c>
      <c r="H6" s="25" t="s">
        <v>51</v>
      </c>
    </row>
    <row r="7" spans="1:8" s="5" customFormat="1" ht="21" customHeight="1">
      <c r="A7" s="99" t="s">
        <v>26</v>
      </c>
      <c r="B7" s="95"/>
      <c r="C7" s="67">
        <f>C8+C14+C18+C28+C33</f>
        <v>8669.81</v>
      </c>
      <c r="D7" s="67">
        <f>D8+D14+D18+D28+D33+D36</f>
        <v>6646.119999999999</v>
      </c>
      <c r="E7" s="67">
        <f>E8+E14+E18+E28+E33+E36</f>
        <v>2057.82</v>
      </c>
      <c r="F7" s="67">
        <f>F8+F14+F18+F28+F33+F36</f>
        <v>4588.3</v>
      </c>
      <c r="G7" s="75">
        <f>D7-C7</f>
        <v>-2023.6900000000005</v>
      </c>
      <c r="H7" s="65">
        <f>G7/C7</f>
        <v>-0.23341803338250788</v>
      </c>
    </row>
    <row r="8" spans="1:8" ht="21" customHeight="1">
      <c r="A8" s="59" t="s">
        <v>180</v>
      </c>
      <c r="B8" s="60" t="s">
        <v>181</v>
      </c>
      <c r="C8" s="69">
        <f>C9+C12</f>
        <v>7133.2</v>
      </c>
      <c r="D8" s="69">
        <f>D9+D12</f>
        <v>5657.4</v>
      </c>
      <c r="E8" s="69">
        <f>E9+E12</f>
        <v>1413.1</v>
      </c>
      <c r="F8" s="69">
        <f>F9+F12</f>
        <v>4244.3</v>
      </c>
      <c r="G8" s="75">
        <f aca="true" t="shared" si="0" ref="G8:G38">D8-C8</f>
        <v>-1475.8000000000002</v>
      </c>
      <c r="H8" s="65">
        <f aca="true" t="shared" si="1" ref="H8:H35">G8/C8</f>
        <v>-0.2068917176021982</v>
      </c>
    </row>
    <row r="9" spans="1:8" ht="21" customHeight="1">
      <c r="A9" s="59" t="s">
        <v>182</v>
      </c>
      <c r="B9" s="60" t="s">
        <v>213</v>
      </c>
      <c r="C9" s="69">
        <f>C10+C11</f>
        <v>7076.95</v>
      </c>
      <c r="D9" s="69">
        <f>D10+D11</f>
        <v>5630.4</v>
      </c>
      <c r="E9" s="69">
        <f>E10+E11</f>
        <v>1386.1</v>
      </c>
      <c r="F9" s="69">
        <f>F10+F11</f>
        <v>4244.3</v>
      </c>
      <c r="G9" s="75">
        <f t="shared" si="0"/>
        <v>-1446.5500000000002</v>
      </c>
      <c r="H9" s="65">
        <f t="shared" si="1"/>
        <v>-0.20440302672761573</v>
      </c>
    </row>
    <row r="10" spans="1:8" ht="21" customHeight="1">
      <c r="A10" s="59" t="s">
        <v>183</v>
      </c>
      <c r="B10" s="60" t="s">
        <v>170</v>
      </c>
      <c r="C10" s="69">
        <v>5272.17</v>
      </c>
      <c r="D10" s="70">
        <f>E10+F10</f>
        <v>4244.3</v>
      </c>
      <c r="E10" s="70"/>
      <c r="F10" s="70">
        <v>4244.3</v>
      </c>
      <c r="G10" s="75">
        <f t="shared" si="0"/>
        <v>-1027.87</v>
      </c>
      <c r="H10" s="65">
        <f t="shared" si="1"/>
        <v>-0.1949614674792353</v>
      </c>
    </row>
    <row r="11" spans="1:8" ht="21" customHeight="1">
      <c r="A11" s="59" t="s">
        <v>184</v>
      </c>
      <c r="B11" s="60" t="s">
        <v>185</v>
      </c>
      <c r="C11" s="69">
        <v>1804.78</v>
      </c>
      <c r="D11" s="70">
        <f>E11+F11</f>
        <v>1386.1</v>
      </c>
      <c r="E11" s="70">
        <v>1386.1</v>
      </c>
      <c r="F11" s="70"/>
      <c r="G11" s="75">
        <f t="shared" si="0"/>
        <v>-418.68000000000006</v>
      </c>
      <c r="H11" s="65">
        <f t="shared" si="1"/>
        <v>-0.23198395372289146</v>
      </c>
    </row>
    <row r="12" spans="1:8" ht="21" customHeight="1">
      <c r="A12" s="60">
        <v>20110</v>
      </c>
      <c r="B12" s="62" t="s">
        <v>186</v>
      </c>
      <c r="C12" s="69">
        <f>C13</f>
        <v>56.25</v>
      </c>
      <c r="D12" s="69">
        <f>D13</f>
        <v>27</v>
      </c>
      <c r="E12" s="69">
        <f>E13</f>
        <v>27</v>
      </c>
      <c r="F12" s="69">
        <f>F13</f>
        <v>0</v>
      </c>
      <c r="G12" s="75">
        <f t="shared" si="0"/>
        <v>-29.25</v>
      </c>
      <c r="H12" s="65">
        <f t="shared" si="1"/>
        <v>-0.52</v>
      </c>
    </row>
    <row r="13" spans="1:8" ht="21" customHeight="1">
      <c r="A13" s="60">
        <v>2011099</v>
      </c>
      <c r="B13" s="62" t="s">
        <v>187</v>
      </c>
      <c r="C13" s="69">
        <v>56.25</v>
      </c>
      <c r="D13" s="71">
        <f>E13+F13</f>
        <v>27</v>
      </c>
      <c r="E13" s="71">
        <v>27</v>
      </c>
      <c r="F13" s="71"/>
      <c r="G13" s="75">
        <f t="shared" si="0"/>
        <v>-29.25</v>
      </c>
      <c r="H13" s="65">
        <f t="shared" si="1"/>
        <v>-0.52</v>
      </c>
    </row>
    <row r="14" spans="1:8" ht="21" customHeight="1">
      <c r="A14" s="59" t="s">
        <v>188</v>
      </c>
      <c r="B14" s="60" t="s">
        <v>189</v>
      </c>
      <c r="C14" s="69">
        <f>C15</f>
        <v>210.54000000000002</v>
      </c>
      <c r="D14" s="69">
        <f>D15</f>
        <v>211.44</v>
      </c>
      <c r="E14" s="69">
        <f>E15</f>
        <v>211.44</v>
      </c>
      <c r="F14" s="69">
        <f>F15</f>
        <v>0</v>
      </c>
      <c r="G14" s="75">
        <f t="shared" si="0"/>
        <v>0.8999999999999773</v>
      </c>
      <c r="H14" s="65">
        <f t="shared" si="1"/>
        <v>0.004274722143060593</v>
      </c>
    </row>
    <row r="15" spans="1:8" ht="21" customHeight="1">
      <c r="A15" s="59" t="s">
        <v>190</v>
      </c>
      <c r="B15" s="60" t="s">
        <v>201</v>
      </c>
      <c r="C15" s="69">
        <f>C16+C17</f>
        <v>210.54000000000002</v>
      </c>
      <c r="D15" s="69">
        <f>D16+D17</f>
        <v>211.44</v>
      </c>
      <c r="E15" s="69">
        <f>E16+E17</f>
        <v>211.44</v>
      </c>
      <c r="F15" s="69">
        <f>F16+F17</f>
        <v>0</v>
      </c>
      <c r="G15" s="75">
        <f t="shared" si="0"/>
        <v>0.8999999999999773</v>
      </c>
      <c r="H15" s="65">
        <f t="shared" si="1"/>
        <v>0.004274722143060593</v>
      </c>
    </row>
    <row r="16" spans="1:8" ht="21" customHeight="1">
      <c r="A16" s="59" t="s">
        <v>191</v>
      </c>
      <c r="B16" s="60" t="s">
        <v>192</v>
      </c>
      <c r="C16" s="69">
        <v>150.4</v>
      </c>
      <c r="D16" s="71">
        <f>E16+F16</f>
        <v>151.03</v>
      </c>
      <c r="E16" s="71">
        <v>151.03</v>
      </c>
      <c r="F16" s="71"/>
      <c r="G16" s="75">
        <f t="shared" si="0"/>
        <v>0.6299999999999955</v>
      </c>
      <c r="H16" s="65">
        <f t="shared" si="1"/>
        <v>0.004188829787234012</v>
      </c>
    </row>
    <row r="17" spans="1:8" ht="21" customHeight="1">
      <c r="A17" s="59" t="s">
        <v>193</v>
      </c>
      <c r="B17" s="60" t="s">
        <v>194</v>
      </c>
      <c r="C17" s="69">
        <v>60.14</v>
      </c>
      <c r="D17" s="71">
        <f>E17+F17</f>
        <v>60.41</v>
      </c>
      <c r="E17" s="71">
        <v>60.41</v>
      </c>
      <c r="F17" s="71"/>
      <c r="G17" s="75">
        <f t="shared" si="0"/>
        <v>0.269999999999996</v>
      </c>
      <c r="H17" s="65">
        <f t="shared" si="1"/>
        <v>0.004489524442966346</v>
      </c>
    </row>
    <row r="18" spans="1:8" ht="21" customHeight="1">
      <c r="A18" s="59" t="s">
        <v>168</v>
      </c>
      <c r="B18" s="60" t="s">
        <v>197</v>
      </c>
      <c r="C18" s="69">
        <f>C19+C21+C23+C26</f>
        <v>554.81</v>
      </c>
      <c r="D18" s="69"/>
      <c r="E18" s="69"/>
      <c r="F18" s="69"/>
      <c r="G18" s="75">
        <f t="shared" si="0"/>
        <v>-554.81</v>
      </c>
      <c r="H18" s="65">
        <f t="shared" si="1"/>
        <v>-1</v>
      </c>
    </row>
    <row r="19" spans="1:8" ht="21" customHeight="1">
      <c r="A19" s="59" t="s">
        <v>169</v>
      </c>
      <c r="B19" s="60" t="s">
        <v>202</v>
      </c>
      <c r="C19" s="69">
        <f>C20</f>
        <v>78</v>
      </c>
      <c r="D19" s="69"/>
      <c r="E19" s="69"/>
      <c r="F19" s="69"/>
      <c r="G19" s="75">
        <f t="shared" si="0"/>
        <v>-78</v>
      </c>
      <c r="H19" s="65">
        <f t="shared" si="1"/>
        <v>-1</v>
      </c>
    </row>
    <row r="20" spans="1:8" ht="21" customHeight="1">
      <c r="A20" s="60">
        <v>2110199</v>
      </c>
      <c r="B20" s="60" t="s">
        <v>200</v>
      </c>
      <c r="C20" s="69">
        <v>78</v>
      </c>
      <c r="D20" s="71"/>
      <c r="E20" s="71"/>
      <c r="F20" s="71"/>
      <c r="G20" s="75">
        <f t="shared" si="0"/>
        <v>-78</v>
      </c>
      <c r="H20" s="65">
        <f t="shared" si="1"/>
        <v>-1</v>
      </c>
    </row>
    <row r="21" spans="1:8" ht="21" customHeight="1">
      <c r="A21" s="60">
        <v>21102</v>
      </c>
      <c r="B21" s="60" t="s">
        <v>199</v>
      </c>
      <c r="C21" s="69">
        <f>C22</f>
        <v>82.6</v>
      </c>
      <c r="D21" s="69"/>
      <c r="E21" s="69"/>
      <c r="F21" s="69"/>
      <c r="G21" s="75">
        <f t="shared" si="0"/>
        <v>-82.6</v>
      </c>
      <c r="H21" s="65">
        <f t="shared" si="1"/>
        <v>-1</v>
      </c>
    </row>
    <row r="22" spans="1:8" ht="21" customHeight="1">
      <c r="A22" s="60">
        <v>2110299</v>
      </c>
      <c r="B22" s="60" t="s">
        <v>198</v>
      </c>
      <c r="C22" s="69">
        <v>82.6</v>
      </c>
      <c r="D22" s="71"/>
      <c r="E22" s="71"/>
      <c r="F22" s="71"/>
      <c r="G22" s="75">
        <f t="shared" si="0"/>
        <v>-82.6</v>
      </c>
      <c r="H22" s="65">
        <f t="shared" si="1"/>
        <v>-1</v>
      </c>
    </row>
    <row r="23" spans="1:8" ht="21" customHeight="1">
      <c r="A23" s="59" t="s">
        <v>171</v>
      </c>
      <c r="B23" s="60" t="s">
        <v>203</v>
      </c>
      <c r="C23" s="69">
        <f>C24+C25</f>
        <v>223.21</v>
      </c>
      <c r="D23" s="69"/>
      <c r="E23" s="69"/>
      <c r="F23" s="69"/>
      <c r="G23" s="75">
        <f t="shared" si="0"/>
        <v>-223.21</v>
      </c>
      <c r="H23" s="65">
        <f t="shared" si="1"/>
        <v>-1</v>
      </c>
    </row>
    <row r="24" spans="1:8" ht="21" customHeight="1">
      <c r="A24" s="60">
        <v>2110302</v>
      </c>
      <c r="B24" s="60" t="s">
        <v>204</v>
      </c>
      <c r="C24" s="69">
        <v>14.65</v>
      </c>
      <c r="D24" s="71"/>
      <c r="E24" s="71"/>
      <c r="F24" s="71"/>
      <c r="G24" s="75">
        <f t="shared" si="0"/>
        <v>-14.65</v>
      </c>
      <c r="H24" s="65">
        <f t="shared" si="1"/>
        <v>-1</v>
      </c>
    </row>
    <row r="25" spans="1:8" ht="21" customHeight="1">
      <c r="A25" s="59" t="s">
        <v>172</v>
      </c>
      <c r="B25" s="60" t="s">
        <v>173</v>
      </c>
      <c r="C25" s="69">
        <v>208.56</v>
      </c>
      <c r="D25" s="71"/>
      <c r="E25" s="71"/>
      <c r="F25" s="71"/>
      <c r="G25" s="75">
        <f t="shared" si="0"/>
        <v>-208.56</v>
      </c>
      <c r="H25" s="65">
        <f t="shared" si="1"/>
        <v>-1</v>
      </c>
    </row>
    <row r="26" spans="1:8" ht="21" customHeight="1">
      <c r="A26" s="60">
        <v>21111</v>
      </c>
      <c r="B26" s="60" t="s">
        <v>206</v>
      </c>
      <c r="C26" s="69">
        <f>C27</f>
        <v>171</v>
      </c>
      <c r="D26" s="69"/>
      <c r="E26" s="69"/>
      <c r="F26" s="69"/>
      <c r="G26" s="75">
        <f t="shared" si="0"/>
        <v>-171</v>
      </c>
      <c r="H26" s="65">
        <f t="shared" si="1"/>
        <v>-1</v>
      </c>
    </row>
    <row r="27" spans="1:8" ht="21" customHeight="1">
      <c r="A27" s="60">
        <v>2111199</v>
      </c>
      <c r="B27" s="64" t="s">
        <v>205</v>
      </c>
      <c r="C27" s="69">
        <v>171</v>
      </c>
      <c r="D27" s="71"/>
      <c r="E27" s="71"/>
      <c r="F27" s="71"/>
      <c r="G27" s="75">
        <f t="shared" si="0"/>
        <v>-171</v>
      </c>
      <c r="H27" s="65">
        <f t="shared" si="1"/>
        <v>-1</v>
      </c>
    </row>
    <row r="28" spans="1:8" ht="21" customHeight="1">
      <c r="A28" s="59" t="s">
        <v>174</v>
      </c>
      <c r="B28" s="64" t="s">
        <v>95</v>
      </c>
      <c r="C28" s="69">
        <f>C29+C31</f>
        <v>448.03999999999996</v>
      </c>
      <c r="D28" s="69">
        <f>D29+D31</f>
        <v>344</v>
      </c>
      <c r="E28" s="69"/>
      <c r="F28" s="69">
        <f>F29+F31</f>
        <v>344</v>
      </c>
      <c r="G28" s="75">
        <f t="shared" si="0"/>
        <v>-104.03999999999996</v>
      </c>
      <c r="H28" s="65">
        <f t="shared" si="1"/>
        <v>-0.23221140969556284</v>
      </c>
    </row>
    <row r="29" spans="1:8" ht="21" customHeight="1">
      <c r="A29" s="59" t="s">
        <v>175</v>
      </c>
      <c r="B29" s="64" t="s">
        <v>209</v>
      </c>
      <c r="C29" s="69">
        <f>C30</f>
        <v>8.59</v>
      </c>
      <c r="D29" s="69"/>
      <c r="E29" s="69"/>
      <c r="F29" s="69"/>
      <c r="G29" s="75">
        <f t="shared" si="0"/>
        <v>-8.59</v>
      </c>
      <c r="H29" s="65">
        <f t="shared" si="1"/>
        <v>-1</v>
      </c>
    </row>
    <row r="30" spans="1:8" ht="21" customHeight="1">
      <c r="A30" s="60">
        <v>2120199</v>
      </c>
      <c r="B30" s="64" t="s">
        <v>207</v>
      </c>
      <c r="C30" s="69">
        <v>8.59</v>
      </c>
      <c r="D30" s="71"/>
      <c r="E30" s="71"/>
      <c r="F30" s="71"/>
      <c r="G30" s="75">
        <f t="shared" si="0"/>
        <v>-8.59</v>
      </c>
      <c r="H30" s="65">
        <f t="shared" si="1"/>
        <v>-1</v>
      </c>
    </row>
    <row r="31" spans="1:8" ht="21" customHeight="1">
      <c r="A31" s="59" t="s">
        <v>176</v>
      </c>
      <c r="B31" s="64" t="s">
        <v>210</v>
      </c>
      <c r="C31" s="69">
        <f>C32</f>
        <v>439.45</v>
      </c>
      <c r="D31" s="69">
        <f>D32</f>
        <v>344</v>
      </c>
      <c r="E31" s="69"/>
      <c r="F31" s="69">
        <f>F32</f>
        <v>344</v>
      </c>
      <c r="G31" s="75">
        <f t="shared" si="0"/>
        <v>-95.44999999999999</v>
      </c>
      <c r="H31" s="65">
        <f t="shared" si="1"/>
        <v>-0.21720332233473658</v>
      </c>
    </row>
    <row r="32" spans="1:8" ht="21" customHeight="1">
      <c r="A32" s="59" t="s">
        <v>177</v>
      </c>
      <c r="B32" s="64" t="s">
        <v>208</v>
      </c>
      <c r="C32" s="69">
        <v>439.45</v>
      </c>
      <c r="D32" s="71">
        <f>E32+F32</f>
        <v>344</v>
      </c>
      <c r="E32" s="71"/>
      <c r="F32" s="71">
        <v>344</v>
      </c>
      <c r="G32" s="75">
        <f t="shared" si="0"/>
        <v>-95.44999999999999</v>
      </c>
      <c r="H32" s="65">
        <f t="shared" si="1"/>
        <v>-0.21720332233473658</v>
      </c>
    </row>
    <row r="33" spans="1:8" ht="21" customHeight="1">
      <c r="A33" s="59" t="s">
        <v>178</v>
      </c>
      <c r="B33" s="60" t="s">
        <v>195</v>
      </c>
      <c r="C33" s="69">
        <f aca="true" t="shared" si="2" ref="C33:E34">C34</f>
        <v>323.22</v>
      </c>
      <c r="D33" s="69">
        <f t="shared" si="2"/>
        <v>346.44</v>
      </c>
      <c r="E33" s="69">
        <f t="shared" si="2"/>
        <v>346.44</v>
      </c>
      <c r="F33" s="69"/>
      <c r="G33" s="75">
        <f t="shared" si="0"/>
        <v>23.21999999999997</v>
      </c>
      <c r="H33" s="65">
        <f t="shared" si="1"/>
        <v>0.07183961388527928</v>
      </c>
    </row>
    <row r="34" spans="1:8" ht="21" customHeight="1">
      <c r="A34" s="59" t="s">
        <v>179</v>
      </c>
      <c r="B34" s="60" t="s">
        <v>211</v>
      </c>
      <c r="C34" s="69">
        <f t="shared" si="2"/>
        <v>323.22</v>
      </c>
      <c r="D34" s="69">
        <f t="shared" si="2"/>
        <v>346.44</v>
      </c>
      <c r="E34" s="69">
        <f t="shared" si="2"/>
        <v>346.44</v>
      </c>
      <c r="F34" s="69"/>
      <c r="G34" s="75">
        <f t="shared" si="0"/>
        <v>23.21999999999997</v>
      </c>
      <c r="H34" s="65">
        <f t="shared" si="1"/>
        <v>0.07183961388527928</v>
      </c>
    </row>
    <row r="35" spans="1:8" ht="21" customHeight="1">
      <c r="A35" s="61">
        <v>2210201</v>
      </c>
      <c r="B35" s="60" t="s">
        <v>196</v>
      </c>
      <c r="C35" s="69">
        <v>323.22</v>
      </c>
      <c r="D35" s="71">
        <f>E35+F35</f>
        <v>346.44</v>
      </c>
      <c r="E35" s="71">
        <v>346.44</v>
      </c>
      <c r="F35" s="71"/>
      <c r="G35" s="75">
        <f t="shared" si="0"/>
        <v>23.21999999999997</v>
      </c>
      <c r="H35" s="65">
        <f t="shared" si="1"/>
        <v>0.07183961388527928</v>
      </c>
    </row>
    <row r="36" spans="1:8" ht="21" customHeight="1">
      <c r="A36" s="23">
        <v>210</v>
      </c>
      <c r="B36" s="66" t="s">
        <v>212</v>
      </c>
      <c r="C36" s="69"/>
      <c r="D36" s="71">
        <f>D37</f>
        <v>86.84</v>
      </c>
      <c r="E36" s="71">
        <f>E37</f>
        <v>86.84</v>
      </c>
      <c r="F36" s="71"/>
      <c r="G36" s="75">
        <f t="shared" si="0"/>
        <v>86.84</v>
      </c>
      <c r="H36" s="72"/>
    </row>
    <row r="37" spans="1:8" ht="19.5" customHeight="1">
      <c r="A37" s="23">
        <v>21011</v>
      </c>
      <c r="B37" s="66" t="s">
        <v>214</v>
      </c>
      <c r="C37" s="68"/>
      <c r="D37" s="72">
        <f>D38</f>
        <v>86.84</v>
      </c>
      <c r="E37" s="72">
        <f>E38</f>
        <v>86.84</v>
      </c>
      <c r="F37" s="72"/>
      <c r="G37" s="75">
        <f t="shared" si="0"/>
        <v>86.84</v>
      </c>
      <c r="H37" s="72"/>
    </row>
    <row r="38" spans="1:8" ht="19.5" customHeight="1">
      <c r="A38" s="23">
        <v>2101101</v>
      </c>
      <c r="B38" s="66" t="s">
        <v>215</v>
      </c>
      <c r="C38" s="73"/>
      <c r="D38" s="72">
        <f>E38+F38</f>
        <v>86.84</v>
      </c>
      <c r="E38" s="72">
        <v>86.84</v>
      </c>
      <c r="F38" s="72"/>
      <c r="G38" s="75">
        <f t="shared" si="0"/>
        <v>86.84</v>
      </c>
      <c r="H38" s="72"/>
    </row>
  </sheetData>
  <sheetProtection/>
  <mergeCells count="8">
    <mergeCell ref="A7:B7"/>
    <mergeCell ref="A4:C4"/>
    <mergeCell ref="G5:H5"/>
    <mergeCell ref="A3:H3"/>
    <mergeCell ref="A1:B1"/>
    <mergeCell ref="D5:F5"/>
    <mergeCell ref="A5:B5"/>
    <mergeCell ref="C5:C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0" sqref="E20"/>
    </sheetView>
  </sheetViews>
  <sheetFormatPr defaultColWidth="8.75390625" defaultRowHeight="14.25"/>
  <cols>
    <col min="1" max="1" width="11.25390625" style="0" customWidth="1"/>
    <col min="2" max="2" width="28.75390625" style="0" customWidth="1"/>
    <col min="3" max="5" width="15.625" style="0" customWidth="1"/>
    <col min="6" max="6" width="8.00390625" style="0" hidden="1" customWidth="1"/>
  </cols>
  <sheetData>
    <row r="1" spans="1:6" ht="14.25" customHeight="1">
      <c r="A1" s="51"/>
      <c r="B1" s="51"/>
      <c r="C1" s="51"/>
      <c r="D1" s="51"/>
      <c r="E1" s="51"/>
      <c r="F1" s="51" t="s">
        <v>120</v>
      </c>
    </row>
    <row r="2" spans="1:6" ht="15.75" customHeight="1">
      <c r="A2" s="51"/>
      <c r="B2" s="51"/>
      <c r="C2" s="51"/>
      <c r="D2" s="51"/>
      <c r="E2" s="52" t="s">
        <v>121</v>
      </c>
      <c r="F2" s="51"/>
    </row>
    <row r="3" spans="1:6" ht="29.25" customHeight="1">
      <c r="A3" s="77" t="s">
        <v>122</v>
      </c>
      <c r="B3" s="77"/>
      <c r="C3" s="77"/>
      <c r="D3" s="77"/>
      <c r="E3" s="77"/>
      <c r="F3" s="51"/>
    </row>
    <row r="4" spans="1:6" ht="14.25" customHeight="1">
      <c r="A4" s="110" t="s">
        <v>165</v>
      </c>
      <c r="B4" s="110"/>
      <c r="C4" s="110"/>
      <c r="D4" s="110"/>
      <c r="E4" s="52" t="s">
        <v>0</v>
      </c>
      <c r="F4" s="51"/>
    </row>
    <row r="5" spans="1:6" ht="22.5" customHeight="1">
      <c r="A5" s="79" t="s">
        <v>123</v>
      </c>
      <c r="B5" s="79"/>
      <c r="C5" s="79" t="s">
        <v>124</v>
      </c>
      <c r="D5" s="79"/>
      <c r="E5" s="79"/>
      <c r="F5" s="51"/>
    </row>
    <row r="6" spans="1:6" ht="14.25" customHeight="1">
      <c r="A6" s="53" t="s">
        <v>125</v>
      </c>
      <c r="B6" s="53" t="s">
        <v>126</v>
      </c>
      <c r="C6" s="53" t="s">
        <v>4</v>
      </c>
      <c r="D6" s="53" t="s">
        <v>127</v>
      </c>
      <c r="E6" s="53" t="s">
        <v>128</v>
      </c>
      <c r="F6" s="51"/>
    </row>
    <row r="7" spans="1:6" ht="14.25" customHeight="1">
      <c r="A7" s="79" t="s">
        <v>4</v>
      </c>
      <c r="B7" s="79"/>
      <c r="C7" s="55">
        <f>1994.04+63.78</f>
        <v>2057.82</v>
      </c>
      <c r="D7" s="55">
        <v>1905.14</v>
      </c>
      <c r="E7" s="55">
        <f>88.9+63.78</f>
        <v>152.68</v>
      </c>
      <c r="F7" s="51"/>
    </row>
    <row r="8" spans="1:6" ht="14.25" customHeight="1">
      <c r="A8" s="54" t="s">
        <v>129</v>
      </c>
      <c r="B8" s="54" t="s">
        <v>130</v>
      </c>
      <c r="C8" s="55">
        <v>1860.6</v>
      </c>
      <c r="D8" s="55">
        <v>1860.6</v>
      </c>
      <c r="E8" s="55">
        <v>0</v>
      </c>
      <c r="F8" s="51"/>
    </row>
    <row r="9" spans="1:6" ht="14.25" customHeight="1">
      <c r="A9" s="54" t="s">
        <v>131</v>
      </c>
      <c r="B9" s="54" t="s">
        <v>132</v>
      </c>
      <c r="C9" s="55">
        <v>264.87</v>
      </c>
      <c r="D9" s="55">
        <v>264.87</v>
      </c>
      <c r="E9" s="55">
        <v>0</v>
      </c>
      <c r="F9" s="51"/>
    </row>
    <row r="10" spans="1:6" ht="14.25" customHeight="1">
      <c r="A10" s="54" t="s">
        <v>133</v>
      </c>
      <c r="B10" s="54" t="s">
        <v>134</v>
      </c>
      <c r="C10" s="55">
        <v>161.93</v>
      </c>
      <c r="D10" s="55">
        <v>161.93</v>
      </c>
      <c r="E10" s="55">
        <v>0</v>
      </c>
      <c r="F10" s="51"/>
    </row>
    <row r="11" spans="1:6" ht="14.25" customHeight="1">
      <c r="A11" s="54" t="s">
        <v>135</v>
      </c>
      <c r="B11" s="54" t="s">
        <v>136</v>
      </c>
      <c r="C11" s="55">
        <v>528.89</v>
      </c>
      <c r="D11" s="55">
        <v>528.89</v>
      </c>
      <c r="E11" s="55">
        <v>0</v>
      </c>
      <c r="F11" s="51"/>
    </row>
    <row r="12" spans="1:6" ht="14.25" customHeight="1">
      <c r="A12" s="54" t="s">
        <v>137</v>
      </c>
      <c r="B12" s="54" t="s">
        <v>138</v>
      </c>
      <c r="C12" s="55">
        <v>386.36</v>
      </c>
      <c r="D12" s="55">
        <v>386.36</v>
      </c>
      <c r="E12" s="55">
        <v>0</v>
      </c>
      <c r="F12" s="51"/>
    </row>
    <row r="13" spans="1:6" ht="14.25" customHeight="1">
      <c r="A13" s="54" t="s">
        <v>139</v>
      </c>
      <c r="B13" s="54" t="s">
        <v>140</v>
      </c>
      <c r="C13" s="55">
        <v>151.03</v>
      </c>
      <c r="D13" s="55">
        <v>151.03</v>
      </c>
      <c r="E13" s="55">
        <v>0</v>
      </c>
      <c r="F13" s="51"/>
    </row>
    <row r="14" spans="1:6" ht="14.25" customHeight="1">
      <c r="A14" s="54" t="s">
        <v>141</v>
      </c>
      <c r="B14" s="54" t="s">
        <v>142</v>
      </c>
      <c r="C14" s="55">
        <v>60.41</v>
      </c>
      <c r="D14" s="55">
        <v>60.41</v>
      </c>
      <c r="E14" s="55">
        <v>0</v>
      </c>
      <c r="F14" s="51"/>
    </row>
    <row r="15" spans="1:6" ht="14.25" customHeight="1">
      <c r="A15" s="54" t="s">
        <v>143</v>
      </c>
      <c r="B15" s="54" t="s">
        <v>144</v>
      </c>
      <c r="C15" s="55">
        <v>86.84</v>
      </c>
      <c r="D15" s="55">
        <v>86.84</v>
      </c>
      <c r="E15" s="55">
        <v>0</v>
      </c>
      <c r="F15" s="51"/>
    </row>
    <row r="16" spans="1:6" ht="14.25" customHeight="1">
      <c r="A16" s="54" t="s">
        <v>145</v>
      </c>
      <c r="B16" s="54" t="s">
        <v>146</v>
      </c>
      <c r="C16" s="55">
        <v>6.8</v>
      </c>
      <c r="D16" s="55">
        <v>6.8</v>
      </c>
      <c r="E16" s="55">
        <v>0</v>
      </c>
      <c r="F16" s="51"/>
    </row>
    <row r="17" spans="1:6" ht="14.25" customHeight="1">
      <c r="A17" s="54" t="s">
        <v>147</v>
      </c>
      <c r="B17" s="54" t="s">
        <v>148</v>
      </c>
      <c r="C17" s="55">
        <v>186.47</v>
      </c>
      <c r="D17" s="55">
        <v>186.47</v>
      </c>
      <c r="E17" s="55">
        <v>0</v>
      </c>
      <c r="F17" s="51"/>
    </row>
    <row r="18" spans="1:6" ht="14.25" customHeight="1">
      <c r="A18" s="54" t="s">
        <v>149</v>
      </c>
      <c r="B18" s="54" t="s">
        <v>150</v>
      </c>
      <c r="C18" s="55">
        <v>27</v>
      </c>
      <c r="D18" s="55">
        <v>27</v>
      </c>
      <c r="E18" s="55">
        <v>0</v>
      </c>
      <c r="F18" s="51"/>
    </row>
    <row r="19" spans="1:6" ht="14.25" customHeight="1">
      <c r="A19" s="54" t="s">
        <v>151</v>
      </c>
      <c r="B19" s="54" t="s">
        <v>152</v>
      </c>
      <c r="C19" s="55">
        <v>88.9</v>
      </c>
      <c r="D19" s="55">
        <v>0</v>
      </c>
      <c r="E19" s="55">
        <f>88.9+63.78</f>
        <v>152.68</v>
      </c>
      <c r="F19" s="51"/>
    </row>
    <row r="20" spans="1:6" ht="14.25" customHeight="1">
      <c r="A20" s="54" t="s">
        <v>153</v>
      </c>
      <c r="B20" s="54" t="s">
        <v>154</v>
      </c>
      <c r="C20" s="55">
        <v>88.9</v>
      </c>
      <c r="D20" s="55">
        <v>0</v>
      </c>
      <c r="E20" s="55">
        <f>88.9+63.78</f>
        <v>152.68</v>
      </c>
      <c r="F20" s="51"/>
    </row>
    <row r="21" spans="1:6" ht="14.25" customHeight="1">
      <c r="A21" s="54" t="s">
        <v>155</v>
      </c>
      <c r="B21" s="54" t="s">
        <v>156</v>
      </c>
      <c r="C21" s="55">
        <v>44.54</v>
      </c>
      <c r="D21" s="55">
        <v>44.54</v>
      </c>
      <c r="E21" s="55">
        <v>0</v>
      </c>
      <c r="F21" s="51"/>
    </row>
    <row r="22" spans="1:6" ht="14.25" customHeight="1">
      <c r="A22" s="54" t="s">
        <v>157</v>
      </c>
      <c r="B22" s="54" t="s">
        <v>158</v>
      </c>
      <c r="C22" s="55">
        <v>9.54</v>
      </c>
      <c r="D22" s="55">
        <v>9.54</v>
      </c>
      <c r="E22" s="55">
        <v>0</v>
      </c>
      <c r="F22" s="51"/>
    </row>
    <row r="23" spans="1:6" ht="14.25" customHeight="1">
      <c r="A23" s="54" t="s">
        <v>159</v>
      </c>
      <c r="B23" s="54" t="s">
        <v>160</v>
      </c>
      <c r="C23" s="55">
        <v>15</v>
      </c>
      <c r="D23" s="55">
        <v>15</v>
      </c>
      <c r="E23" s="55">
        <v>0</v>
      </c>
      <c r="F23" s="51"/>
    </row>
    <row r="24" spans="1:6" ht="14.25" customHeight="1">
      <c r="A24" s="54" t="s">
        <v>161</v>
      </c>
      <c r="B24" s="54" t="s">
        <v>162</v>
      </c>
      <c r="C24" s="55">
        <v>20</v>
      </c>
      <c r="D24" s="55">
        <v>20</v>
      </c>
      <c r="E24" s="55">
        <v>0</v>
      </c>
      <c r="F24" s="51"/>
    </row>
    <row r="26" ht="18.75">
      <c r="A26" s="48"/>
    </row>
  </sheetData>
  <sheetProtection/>
  <mergeCells count="5">
    <mergeCell ref="A7:B7"/>
    <mergeCell ref="A3:E3"/>
    <mergeCell ref="A4:D4"/>
    <mergeCell ref="A5:B5"/>
    <mergeCell ref="C5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9"/>
  <sheetViews>
    <sheetView zoomScalePageLayoutView="0" workbookViewId="0" topLeftCell="A7">
      <selection activeCell="B21" sqref="B21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5.875" style="7" customWidth="1"/>
    <col min="4" max="4" width="22.75390625" style="7" customWidth="1"/>
    <col min="5" max="5" width="22.375" style="7" customWidth="1"/>
    <col min="6" max="244" width="14.625" style="6" customWidth="1"/>
    <col min="245" max="252" width="6.875" style="0" customWidth="1"/>
  </cols>
  <sheetData>
    <row r="1" spans="1:8" s="3" customFormat="1" ht="19.5" customHeight="1">
      <c r="A1" s="104"/>
      <c r="B1" s="104"/>
      <c r="C1" s="7"/>
      <c r="D1" s="7"/>
      <c r="E1" s="7"/>
      <c r="F1" s="6"/>
      <c r="G1" s="6"/>
      <c r="H1" s="6"/>
    </row>
    <row r="2" spans="1:8" s="3" customFormat="1" ht="18.75" customHeight="1">
      <c r="A2" s="1"/>
      <c r="B2" s="1"/>
      <c r="C2" s="7"/>
      <c r="D2" s="7"/>
      <c r="E2" s="45" t="s">
        <v>67</v>
      </c>
      <c r="F2" s="6"/>
      <c r="G2" s="6"/>
      <c r="H2" s="6"/>
    </row>
    <row r="3" spans="1:244" s="4" customFormat="1" ht="32.25" customHeight="1">
      <c r="A3" s="102" t="s">
        <v>56</v>
      </c>
      <c r="B3" s="103"/>
      <c r="C3" s="103"/>
      <c r="D3" s="103"/>
      <c r="E3" s="103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5" ht="19.5" customHeight="1">
      <c r="A4" s="36" t="s">
        <v>167</v>
      </c>
      <c r="B4" s="10"/>
      <c r="C4" s="11"/>
      <c r="D4" s="11"/>
      <c r="E4" s="8" t="s">
        <v>12</v>
      </c>
    </row>
    <row r="5" spans="1:5" ht="19.5" customHeight="1">
      <c r="A5" s="106" t="s">
        <v>47</v>
      </c>
      <c r="B5" s="107"/>
      <c r="C5" s="100" t="s">
        <v>49</v>
      </c>
      <c r="D5" s="105"/>
      <c r="E5" s="101"/>
    </row>
    <row r="6" spans="1:5" s="5" customFormat="1" ht="50.25" customHeight="1">
      <c r="A6" s="37" t="s">
        <v>48</v>
      </c>
      <c r="B6" s="22" t="s">
        <v>46</v>
      </c>
      <c r="C6" s="25" t="s">
        <v>40</v>
      </c>
      <c r="D6" s="25" t="s">
        <v>41</v>
      </c>
      <c r="E6" s="25" t="s">
        <v>42</v>
      </c>
    </row>
    <row r="7" spans="1:5" s="5" customFormat="1" ht="21" customHeight="1">
      <c r="A7" s="99" t="s">
        <v>40</v>
      </c>
      <c r="B7" s="95"/>
      <c r="C7" s="26"/>
      <c r="D7" s="26"/>
      <c r="E7" s="26"/>
    </row>
    <row r="8" spans="1:5" ht="21" customHeight="1">
      <c r="A8" s="49" t="s">
        <v>69</v>
      </c>
      <c r="B8" s="21" t="s">
        <v>3</v>
      </c>
      <c r="C8" s="27"/>
      <c r="D8" s="27"/>
      <c r="E8" s="27"/>
    </row>
    <row r="9" spans="1:5" ht="21" customHeight="1">
      <c r="A9" s="24"/>
      <c r="B9" s="21" t="s">
        <v>43</v>
      </c>
      <c r="C9" s="28"/>
      <c r="D9" s="28"/>
      <c r="E9" s="28"/>
    </row>
    <row r="10" spans="1:5" ht="21" customHeight="1">
      <c r="A10" s="24"/>
      <c r="B10" s="21" t="s">
        <v>13</v>
      </c>
      <c r="C10" s="29"/>
      <c r="D10" s="29"/>
      <c r="E10" s="29"/>
    </row>
    <row r="11" spans="1:5" ht="21" customHeight="1">
      <c r="A11" s="24"/>
      <c r="B11" s="21" t="s">
        <v>44</v>
      </c>
      <c r="C11" s="29"/>
      <c r="D11" s="29"/>
      <c r="E11" s="29"/>
    </row>
    <row r="12" spans="1:5" ht="21" customHeight="1">
      <c r="A12" s="12"/>
      <c r="B12" s="21" t="s">
        <v>8</v>
      </c>
      <c r="C12" s="30"/>
      <c r="D12" s="30"/>
      <c r="E12" s="30"/>
    </row>
    <row r="13" spans="1:5" ht="21" customHeight="1">
      <c r="A13" s="12"/>
      <c r="B13" s="21" t="s">
        <v>43</v>
      </c>
      <c r="C13" s="30"/>
      <c r="D13" s="30"/>
      <c r="E13" s="30"/>
    </row>
    <row r="14" spans="1:5" ht="21" customHeight="1">
      <c r="A14" s="12"/>
      <c r="B14" s="21" t="s">
        <v>45</v>
      </c>
      <c r="C14" s="30"/>
      <c r="D14" s="30"/>
      <c r="E14" s="30"/>
    </row>
    <row r="15" spans="1:5" ht="21" customHeight="1">
      <c r="A15" s="12"/>
      <c r="B15" s="21" t="s">
        <v>45</v>
      </c>
      <c r="C15" s="30"/>
      <c r="D15" s="30"/>
      <c r="E15" s="30"/>
    </row>
    <row r="16" spans="1:5" ht="21" customHeight="1">
      <c r="A16" s="12"/>
      <c r="B16" s="21" t="s">
        <v>9</v>
      </c>
      <c r="C16" s="30"/>
      <c r="D16" s="30"/>
      <c r="E16" s="30"/>
    </row>
    <row r="17" spans="1:5" ht="21" customHeight="1">
      <c r="A17" s="12"/>
      <c r="B17" s="20"/>
      <c r="C17" s="30"/>
      <c r="D17" s="30"/>
      <c r="E17" s="30"/>
    </row>
    <row r="18" spans="1:5" ht="19.5" customHeight="1">
      <c r="A18" s="113"/>
      <c r="B18" s="113"/>
      <c r="C18" s="50"/>
      <c r="D18" s="50"/>
      <c r="E18" s="50"/>
    </row>
    <row r="19" spans="1:5" ht="32.25" customHeight="1">
      <c r="A19" s="111" t="s">
        <v>217</v>
      </c>
      <c r="B19" s="112"/>
      <c r="C19" s="112"/>
      <c r="D19" s="112"/>
      <c r="E19" s="112"/>
    </row>
  </sheetData>
  <sheetProtection/>
  <mergeCells count="7">
    <mergeCell ref="A19:E19"/>
    <mergeCell ref="A1:B1"/>
    <mergeCell ref="A18:B18"/>
    <mergeCell ref="C5:E5"/>
    <mergeCell ref="A3:E3"/>
    <mergeCell ref="A5:B5"/>
    <mergeCell ref="A7:B7"/>
  </mergeCells>
  <printOptions/>
  <pageMargins left="0.75" right="0.75" top="1" bottom="0.48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5" sqref="A15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1" ht="18" customHeight="1">
      <c r="B2" s="44" t="s">
        <v>68</v>
      </c>
      <c r="C2" s="40"/>
      <c r="D2" s="40"/>
      <c r="E2" s="40"/>
      <c r="F2" s="40"/>
      <c r="G2" s="40"/>
      <c r="H2" s="40"/>
      <c r="I2" s="40"/>
      <c r="J2" s="40"/>
      <c r="K2" s="40"/>
    </row>
    <row r="3" spans="1:2" ht="30.75" customHeight="1">
      <c r="A3" s="114" t="s">
        <v>52</v>
      </c>
      <c r="B3" s="115"/>
    </row>
    <row r="4" spans="1:2" ht="17.25" customHeight="1">
      <c r="A4" s="3" t="s">
        <v>167</v>
      </c>
      <c r="B4" s="43" t="s">
        <v>0</v>
      </c>
    </row>
    <row r="5" spans="1:4" ht="21" customHeight="1">
      <c r="A5" s="42" t="s">
        <v>57</v>
      </c>
      <c r="B5" s="20" t="s">
        <v>72</v>
      </c>
      <c r="C5" s="39"/>
      <c r="D5" s="39"/>
    </row>
    <row r="6" spans="1:2" ht="22.5" customHeight="1">
      <c r="A6" s="41" t="s">
        <v>58</v>
      </c>
      <c r="B6" s="41">
        <v>2</v>
      </c>
    </row>
    <row r="7" spans="1:2" ht="21" customHeight="1">
      <c r="A7" s="41" t="s">
        <v>59</v>
      </c>
      <c r="B7" s="46" t="s">
        <v>70</v>
      </c>
    </row>
    <row r="8" spans="1:2" ht="29.25" customHeight="1">
      <c r="A8" s="41" t="s">
        <v>60</v>
      </c>
      <c r="B8" s="41">
        <v>2</v>
      </c>
    </row>
    <row r="9" spans="1:2" ht="24.75" customHeight="1">
      <c r="A9" s="41" t="s">
        <v>61</v>
      </c>
      <c r="B9" s="41"/>
    </row>
    <row r="10" spans="1:2" ht="26.25" customHeight="1">
      <c r="A10" s="41" t="s">
        <v>62</v>
      </c>
      <c r="B10" s="41"/>
    </row>
    <row r="11" spans="1:2" ht="27" customHeight="1">
      <c r="A11" s="41" t="s">
        <v>63</v>
      </c>
      <c r="B11" s="41"/>
    </row>
    <row r="12" spans="1:2" ht="14.25">
      <c r="A12" s="116" t="s">
        <v>216</v>
      </c>
      <c r="B12" s="116"/>
    </row>
    <row r="13" spans="1:2" ht="14.25">
      <c r="A13" s="117"/>
      <c r="B13" s="117"/>
    </row>
  </sheetData>
  <sheetProtection/>
  <mergeCells count="2">
    <mergeCell ref="A3:B3"/>
    <mergeCell ref="A12:B13"/>
  </mergeCells>
  <printOptions/>
  <pageMargins left="1.69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张敏(zhmin)/nbjbq</cp:lastModifiedBy>
  <cp:lastPrinted>2019-02-18T06:41:35Z</cp:lastPrinted>
  <dcterms:created xsi:type="dcterms:W3CDTF">2013-02-18T08:49:03Z</dcterms:created>
  <dcterms:modified xsi:type="dcterms:W3CDTF">2019-02-08T00:33:42Z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