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79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0">'01收支总表'!$A$1:$D$37</definedName>
    <definedName name="_xlnm.Print_Area" localSheetId="4">'05一般公共预算支出表'!$A$1:$H$26</definedName>
    <definedName name="_xlnm.Print_Titles" localSheetId="5">'06一般公共预算基本支出表'!$1:$5</definedName>
  </definedNames>
  <calcPr fullCalcOnLoad="1"/>
</workbook>
</file>

<file path=xl/sharedStrings.xml><?xml version="1.0" encoding="utf-8"?>
<sst xmlns="http://schemas.openxmlformats.org/spreadsheetml/2006/main" count="256" uniqueCount="183">
  <si>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</si>
  <si>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</si>
  <si>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</si>
  <si>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</si>
  <si>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</si>
  <si>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</si>
  <si>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</si>
  <si>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</si>
  <si>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</si>
  <si>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</si>
  <si>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</si>
  <si>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</si>
  <si>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</si>
  <si>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</si>
  <si>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</si>
  <si>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</si>
  <si>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</si>
  <si>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</si>
  <si>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</si>
  <si>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</si>
  <si>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</si>
  <si>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</si>
  <si>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</si>
  <si>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</si>
  <si>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</si>
  <si>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</si>
  <si>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</si>
  <si>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</si>
  <si>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</si>
  <si>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</si>
  <si>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</si>
  <si>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</si>
  <si>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</si>
  <si>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</si>
  <si>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</si>
  <si>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</si>
  <si>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</si>
  <si>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</si>
  <si>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</si>
  <si>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</si>
  <si>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</si>
  <si>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</si>
  <si>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</si>
  <si>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</si>
  <si>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</si>
  <si>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</si>
  <si>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</si>
  <si>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</si>
  <si>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</si>
  <si>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</si>
  <si>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</si>
  <si>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</si>
  <si>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</si>
  <si>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</si>
  <si>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</si>
  <si>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</si>
  <si>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</si>
  <si>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</si>
  <si>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</si>
  <si>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</si>
  <si>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</si>
  <si>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</si>
  <si>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</si>
  <si>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</si>
  <si>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 xml:space="preserve">     </t>
  </si>
  <si>
    <t>一、本年收入</t>
  </si>
  <si>
    <t>二、上年结转</t>
  </si>
  <si>
    <t>一、本年支出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</si>
  <si>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</si>
  <si>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</si>
  <si>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</si>
  <si>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</si>
  <si>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</si>
  <si>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</si>
  <si>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</si>
  <si>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</si>
  <si>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</si>
  <si>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</si>
  <si>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</si>
  <si>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</si>
  <si>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</si>
  <si>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</si>
  <si>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</si>
  <si>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</si>
  <si>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</si>
  <si>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</si>
  <si>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</si>
  <si>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</si>
  <si>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</si>
  <si>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</si>
  <si>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</si>
  <si>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</si>
  <si>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</si>
  <si>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</si>
  <si>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</si>
  <si>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</si>
  <si>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</si>
  <si>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</si>
  <si>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</si>
  <si>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</si>
  <si>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</si>
  <si>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</si>
  <si>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</si>
  <si>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</si>
  <si>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</si>
  <si>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部门预算支出经济分类科目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</si>
  <si>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</si>
  <si>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</si>
  <si>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</si>
  <si>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</si>
  <si>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</si>
  <si>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</si>
  <si>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</si>
  <si>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</si>
  <si>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政府性基金预算结转</t>
  </si>
  <si>
    <t xml:space="preserve">    一般公共预算结算</t>
  </si>
  <si>
    <t>填编码</t>
  </si>
  <si>
    <t>由区政府统筹安排控制</t>
  </si>
  <si>
    <t>其中：一般公共预算结转</t>
  </si>
  <si>
    <t xml:space="preserve">     政府性基金预算结转</t>
  </si>
  <si>
    <t>附件3：2019年部门预算公开表</t>
  </si>
  <si>
    <t>2019年基本支出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</si>
  <si>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</si>
  <si>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</si>
  <si>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</si>
  <si>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</si>
  <si>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 xml:space="preserve">    人大事务</t>
  </si>
  <si>
    <t xml:space="preserve">      行政运行（人大）</t>
  </si>
  <si>
    <t xml:space="preserve">      一般行政管理事务（人大）</t>
  </si>
  <si>
    <t xml:space="preserve">      人大会议</t>
  </si>
  <si>
    <t xml:space="preserve">      人大监督</t>
  </si>
  <si>
    <t xml:space="preserve">      代表工作</t>
  </si>
  <si>
    <t xml:space="preserve">    人力资源事务</t>
  </si>
  <si>
    <t xml:space="preserve">      其他人力资源事务支出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</si>
  <si>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</si>
  <si>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</si>
  <si>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</si>
  <si>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行政事业单位医疗</t>
  </si>
  <si>
    <t xml:space="preserve">      行政单位医疗</t>
  </si>
  <si>
    <t xml:space="preserve">    住房改革支出</t>
  </si>
  <si>
    <t xml:space="preserve">      住房公积金</t>
  </si>
  <si>
    <t>一、一般公共服务</t>
  </si>
  <si>
    <t>二、社会保障和就业</t>
  </si>
  <si>
    <t>三、卫生健康支出</t>
  </si>
  <si>
    <t>四、住房保障支出</t>
  </si>
  <si>
    <t>人大</t>
  </si>
  <si>
    <t>人大本级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</si>
  <si>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</si>
  <si>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</si>
  <si>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</si>
  <si>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</si>
  <si>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</si>
  <si>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</si>
  <si>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</si>
  <si>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</si>
  <si>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</si>
  <si>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</si>
  <si>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</si>
  <si>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</si>
  <si>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</si>
  <si>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</si>
  <si>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</si>
  <si>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</si>
  <si>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</si>
  <si>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</si>
  <si>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</si>
  <si>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</si>
  <si>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</si>
  <si>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</si>
  <si>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30239</t>
  </si>
  <si>
    <t>其他交通费用</t>
  </si>
  <si>
    <t>30299</t>
  </si>
  <si>
    <t>其他商品和服务支出</t>
  </si>
  <si>
    <t>1、一般公共服务</t>
  </si>
  <si>
    <t>2、社会保障和就业</t>
  </si>
  <si>
    <t>3、卫生健康支出</t>
  </si>
  <si>
    <t>4、住房保障支出</t>
  </si>
  <si>
    <t xml:space="preserve">221    </t>
  </si>
  <si>
    <t xml:space="preserve">22102    </t>
  </si>
  <si>
    <t xml:space="preserve">2210201 </t>
  </si>
  <si>
    <t>人大没有政府性基金预算拨款安排的支出，故本表无数据。</t>
  </si>
  <si>
    <t>部门名称：江北区人大常委会办公室</t>
  </si>
  <si>
    <t>其中26.25万元由区财政转移支付各街道（镇）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</si>
</sst>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  <numFmt numFmtId="181" formatCode="0_ 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4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4"/>
    </font>
    <font>
      <sz val="9"/>
      <color indexed="8"/>
      <name val="SimSun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4"/>
      <color indexed="10"/>
      <name val="方正书宋_GBK"/>
      <family val="4"/>
    </font>
    <font>
      <b/>
      <sz val="14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30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 wrapText="1"/>
    </xf>
    <xf numFmtId="180" fontId="11" fillId="0" borderId="15" xfId="0" applyNumberFormat="1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179" fontId="1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4" fillId="0" borderId="0" xfId="0" applyNumberFormat="1" applyFont="1" applyAlignment="1">
      <alignment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vertical="center" wrapText="1"/>
    </xf>
    <xf numFmtId="179" fontId="30" fillId="0" borderId="0" xfId="0" applyNumberFormat="1" applyFont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horizontal="right" vertical="center" wrapText="1"/>
    </xf>
    <xf numFmtId="181" fontId="2" fillId="0" borderId="0" xfId="0" applyNumberFormat="1" applyFont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179" fontId="12" fillId="0" borderId="15" xfId="0" applyNumberFormat="1" applyFont="1" applyBorder="1" applyAlignment="1">
      <alignment vertical="center" wrapText="1"/>
    </xf>
    <xf numFmtId="179" fontId="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9" fontId="0" fillId="0" borderId="12" xfId="0" applyNumberFormat="1" applyBorder="1" applyAlignment="1">
      <alignment vertical="center" wrapText="1"/>
    </xf>
    <xf numFmtId="179" fontId="0" fillId="0" borderId="13" xfId="0" applyNumberForma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3" fillId="0" borderId="1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 horizontal="left" vertical="center" wrapText="1"/>
    </xf>
    <xf numFmtId="179" fontId="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zoomScalePageLayoutView="0" workbookViewId="0" topLeftCell="A1">
      <selection activeCell="G17" sqref="G17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120</v>
      </c>
    </row>
    <row r="2" spans="1:4" ht="15" customHeight="1">
      <c r="A2" s="15"/>
      <c r="D2" s="16" t="s">
        <v>106</v>
      </c>
    </row>
    <row r="3" spans="1:253" s="25" customFormat="1" ht="28.5" customHeight="1">
      <c r="A3" s="44" t="s">
        <v>91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7" t="s">
        <v>181</v>
      </c>
      <c r="B4" s="3"/>
      <c r="C4" s="3"/>
      <c r="D4" s="58" t="s">
        <v>0</v>
      </c>
      <c r="H4" s="17"/>
      <c r="I4" s="17"/>
      <c r="J4" s="17"/>
      <c r="K4" s="17"/>
      <c r="L4" s="17"/>
    </row>
    <row r="5" spans="1:20" ht="13.5" customHeight="1">
      <c r="A5" s="34" t="s">
        <v>1</v>
      </c>
      <c r="B5" s="35"/>
      <c r="C5" s="34" t="s">
        <v>2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13.5" customHeight="1">
      <c r="A6" s="37" t="s">
        <v>3</v>
      </c>
      <c r="B6" s="37" t="s">
        <v>4</v>
      </c>
      <c r="C6" s="37" t="s">
        <v>3</v>
      </c>
      <c r="D6" s="38" t="s">
        <v>4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13.5" customHeight="1">
      <c r="A7" s="12" t="s">
        <v>42</v>
      </c>
      <c r="B7" s="28">
        <v>1597.37</v>
      </c>
      <c r="C7" s="80" t="s">
        <v>141</v>
      </c>
      <c r="D7" s="81">
        <f>D8+D11+D12+D13+D14</f>
        <v>1374.65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13.5" customHeight="1">
      <c r="A8" s="23" t="s">
        <v>43</v>
      </c>
      <c r="B8" s="28">
        <v>1597.37</v>
      </c>
      <c r="C8" s="80" t="s">
        <v>126</v>
      </c>
      <c r="D8" s="81">
        <f>SUM(D9:D10)</f>
        <v>1180.15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13.5" customHeight="1">
      <c r="A9" s="23" t="s">
        <v>44</v>
      </c>
      <c r="B9" s="28"/>
      <c r="C9" s="80" t="s">
        <v>127</v>
      </c>
      <c r="D9" s="81">
        <f>1039.31+89.4</f>
        <v>1128.71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13.5" customHeight="1">
      <c r="A10" s="12" t="s">
        <v>69</v>
      </c>
      <c r="B10" s="28"/>
      <c r="C10" s="80" t="s">
        <v>128</v>
      </c>
      <c r="D10" s="81">
        <f>4.44+47</f>
        <v>51.44</v>
      </c>
      <c r="E10" s="17"/>
      <c r="O10" s="17"/>
      <c r="P10" s="17"/>
      <c r="Q10" s="17"/>
      <c r="R10" s="17"/>
      <c r="S10" s="17"/>
      <c r="T10" s="17"/>
      <c r="AB10" s="17"/>
    </row>
    <row r="11" spans="1:31" ht="13.5" customHeight="1">
      <c r="A11" s="39" t="s">
        <v>70</v>
      </c>
      <c r="B11" s="28"/>
      <c r="C11" s="80" t="s">
        <v>129</v>
      </c>
      <c r="D11" s="81">
        <v>130</v>
      </c>
      <c r="E11" s="17"/>
      <c r="N11" s="17"/>
      <c r="O11" s="17"/>
      <c r="P11" s="17"/>
      <c r="Q11" s="17"/>
      <c r="R11" s="17"/>
      <c r="AE11" s="17"/>
    </row>
    <row r="12" spans="1:17" ht="13.5" customHeight="1">
      <c r="A12" s="39" t="s">
        <v>18</v>
      </c>
      <c r="B12" s="30"/>
      <c r="C12" s="80" t="s">
        <v>130</v>
      </c>
      <c r="D12" s="81">
        <v>20</v>
      </c>
      <c r="E12" s="17"/>
      <c r="G12" s="17"/>
      <c r="I12" s="17"/>
      <c r="N12" s="17"/>
      <c r="O12" s="17"/>
      <c r="P12" s="17"/>
      <c r="Q12" s="17"/>
    </row>
    <row r="13" spans="1:9" ht="13.5" customHeight="1">
      <c r="A13" s="39" t="s">
        <v>19</v>
      </c>
      <c r="B13" s="30"/>
      <c r="C13" s="80" t="s">
        <v>131</v>
      </c>
      <c r="D13" s="81">
        <v>40</v>
      </c>
      <c r="E13" s="17"/>
      <c r="G13" s="17"/>
      <c r="I13" s="17"/>
    </row>
    <row r="14" spans="1:9" ht="13.5" customHeight="1">
      <c r="A14" s="39"/>
      <c r="B14" s="30"/>
      <c r="C14" s="80" t="s">
        <v>132</v>
      </c>
      <c r="D14" s="81">
        <v>4.5</v>
      </c>
      <c r="E14" s="17"/>
      <c r="G14" s="17"/>
      <c r="I14" s="17"/>
    </row>
    <row r="15" spans="1:9" ht="13.5" customHeight="1">
      <c r="A15" s="39"/>
      <c r="B15" s="30"/>
      <c r="C15" s="80" t="s">
        <v>133</v>
      </c>
      <c r="D15" s="81">
        <v>4.5</v>
      </c>
      <c r="E15" s="17"/>
      <c r="G15" s="17"/>
      <c r="I15" s="17"/>
    </row>
    <row r="16" spans="1:9" ht="13.5" customHeight="1">
      <c r="A16" s="39"/>
      <c r="B16" s="30"/>
      <c r="C16" s="80" t="s">
        <v>142</v>
      </c>
      <c r="D16" s="81">
        <v>124.64</v>
      </c>
      <c r="E16" s="17"/>
      <c r="G16" s="17"/>
      <c r="I16" s="17"/>
    </row>
    <row r="17" spans="1:9" ht="13.5" customHeight="1">
      <c r="A17" s="39"/>
      <c r="B17" s="30"/>
      <c r="C17" s="80" t="s">
        <v>134</v>
      </c>
      <c r="D17" s="81">
        <v>124.64</v>
      </c>
      <c r="E17" s="17"/>
      <c r="G17" s="17"/>
      <c r="I17" s="17"/>
    </row>
    <row r="18" spans="1:9" ht="13.5" customHeight="1">
      <c r="A18" s="39"/>
      <c r="B18" s="30"/>
      <c r="C18" s="80" t="s">
        <v>135</v>
      </c>
      <c r="D18" s="81">
        <v>89.03</v>
      </c>
      <c r="E18" s="17"/>
      <c r="G18" s="17"/>
      <c r="I18" s="17"/>
    </row>
    <row r="19" spans="1:9" ht="13.5" customHeight="1">
      <c r="A19" s="39"/>
      <c r="B19" s="30"/>
      <c r="C19" s="80" t="s">
        <v>136</v>
      </c>
      <c r="D19" s="81">
        <v>35.61</v>
      </c>
      <c r="E19" s="17"/>
      <c r="G19" s="17"/>
      <c r="I19" s="17"/>
    </row>
    <row r="20" spans="1:9" ht="13.5" customHeight="1">
      <c r="A20" s="39"/>
      <c r="B20" s="30"/>
      <c r="C20" s="80" t="s">
        <v>143</v>
      </c>
      <c r="D20" s="81">
        <v>51.19</v>
      </c>
      <c r="E20" s="17"/>
      <c r="G20" s="17"/>
      <c r="I20" s="17"/>
    </row>
    <row r="21" spans="1:9" ht="13.5" customHeight="1">
      <c r="A21" s="39"/>
      <c r="B21" s="30"/>
      <c r="C21" s="80" t="s">
        <v>137</v>
      </c>
      <c r="D21" s="81">
        <v>51.19</v>
      </c>
      <c r="E21" s="17"/>
      <c r="G21" s="17"/>
      <c r="I21" s="17"/>
    </row>
    <row r="22" spans="1:9" ht="13.5" customHeight="1">
      <c r="A22" s="39"/>
      <c r="B22" s="30"/>
      <c r="C22" s="80" t="s">
        <v>138</v>
      </c>
      <c r="D22" s="81">
        <v>51.19</v>
      </c>
      <c r="E22" s="17"/>
      <c r="G22" s="17"/>
      <c r="I22" s="17"/>
    </row>
    <row r="23" spans="1:9" ht="13.5" customHeight="1">
      <c r="A23" s="39"/>
      <c r="B23" s="30"/>
      <c r="C23" s="80" t="s">
        <v>144</v>
      </c>
      <c r="D23" s="81">
        <v>140.73</v>
      </c>
      <c r="E23" s="17"/>
      <c r="G23" s="17"/>
      <c r="I23" s="17"/>
    </row>
    <row r="24" spans="1:9" ht="13.5" customHeight="1">
      <c r="A24" s="39"/>
      <c r="B24" s="30"/>
      <c r="C24" s="80" t="s">
        <v>139</v>
      </c>
      <c r="D24" s="81">
        <v>140.73</v>
      </c>
      <c r="E24" s="17"/>
      <c r="G24" s="17"/>
      <c r="I24" s="17"/>
    </row>
    <row r="25" spans="1:9" ht="13.5" customHeight="1">
      <c r="A25" s="39"/>
      <c r="B25" s="30"/>
      <c r="C25" s="80" t="s">
        <v>140</v>
      </c>
      <c r="D25" s="81">
        <v>140.73</v>
      </c>
      <c r="E25" s="17"/>
      <c r="G25" s="17"/>
      <c r="I25" s="17"/>
    </row>
    <row r="26" spans="1:9" ht="13.5" customHeight="1">
      <c r="A26" s="39"/>
      <c r="B26" s="30"/>
      <c r="C26" s="29"/>
      <c r="D26" s="28"/>
      <c r="E26" s="17"/>
      <c r="G26" s="17"/>
      <c r="I26" s="17"/>
    </row>
    <row r="27" spans="1:21" ht="13.5" customHeight="1">
      <c r="A27" s="40"/>
      <c r="B27" s="30"/>
      <c r="C27" s="29"/>
      <c r="D27" s="28"/>
      <c r="E27" s="17"/>
      <c r="G27" s="17"/>
      <c r="I27" s="17"/>
      <c r="U27" s="17"/>
    </row>
    <row r="28" spans="1:9" ht="13.5" customHeight="1">
      <c r="A28" s="41" t="s">
        <v>22</v>
      </c>
      <c r="B28" s="31">
        <v>1597.37</v>
      </c>
      <c r="C28" s="42" t="s">
        <v>23</v>
      </c>
      <c r="D28" s="31">
        <f>D23+D20+D16+D7</f>
        <v>1691.21</v>
      </c>
      <c r="G28" s="17"/>
      <c r="I28" s="17"/>
    </row>
    <row r="29" spans="1:9" ht="13.5" customHeight="1">
      <c r="A29" s="12" t="s">
        <v>45</v>
      </c>
      <c r="B29" s="31"/>
      <c r="C29" s="43" t="s">
        <v>46</v>
      </c>
      <c r="D29" s="31"/>
      <c r="G29" s="17"/>
      <c r="I29" s="17"/>
    </row>
    <row r="30" spans="1:7" ht="13.5" customHeight="1">
      <c r="A30" s="12" t="s">
        <v>47</v>
      </c>
      <c r="B30" s="31"/>
      <c r="C30" s="32" t="s">
        <v>48</v>
      </c>
      <c r="D30" s="31"/>
      <c r="G30" s="17"/>
    </row>
    <row r="31" spans="1:7" ht="13.5" customHeight="1">
      <c r="A31" s="12" t="s">
        <v>49</v>
      </c>
      <c r="B31" s="31"/>
      <c r="C31" s="32"/>
      <c r="D31" s="31"/>
      <c r="G31" s="17"/>
    </row>
    <row r="32" spans="1:7" ht="13.5" customHeight="1">
      <c r="A32" s="12" t="s">
        <v>50</v>
      </c>
      <c r="B32" s="83">
        <f>89.4+4.44</f>
        <v>93.84</v>
      </c>
      <c r="C32" s="32" t="s">
        <v>51</v>
      </c>
      <c r="D32" s="31"/>
      <c r="G32" s="17"/>
    </row>
    <row r="33" spans="1:7" ht="13.5" customHeight="1">
      <c r="A33" s="73" t="s">
        <v>118</v>
      </c>
      <c r="B33" s="83">
        <f>89.4+4.44</f>
        <v>93.84</v>
      </c>
      <c r="C33" s="32"/>
      <c r="D33" s="31"/>
      <c r="G33" s="17"/>
    </row>
    <row r="34" spans="1:7" ht="13.5" customHeight="1">
      <c r="A34" s="72" t="s">
        <v>119</v>
      </c>
      <c r="B34" s="31"/>
      <c r="C34" s="32"/>
      <c r="D34" s="31"/>
      <c r="G34" s="17"/>
    </row>
    <row r="35" spans="1:7" ht="13.5" customHeight="1">
      <c r="A35" s="12" t="s">
        <v>73</v>
      </c>
      <c r="B35" s="31"/>
      <c r="C35" s="32"/>
      <c r="D35" s="31"/>
      <c r="G35" s="17"/>
    </row>
    <row r="36" spans="1:7" ht="13.5" customHeight="1">
      <c r="A36" s="12" t="s">
        <v>63</v>
      </c>
      <c r="B36" s="33"/>
      <c r="C36" s="32"/>
      <c r="D36" s="31"/>
      <c r="G36" s="17"/>
    </row>
    <row r="37" spans="1:7" ht="13.5" customHeight="1">
      <c r="A37" s="41" t="s">
        <v>24</v>
      </c>
      <c r="B37" s="31">
        <f>B28+B32</f>
        <v>1691.2099999999998</v>
      </c>
      <c r="C37" s="41" t="s">
        <v>25</v>
      </c>
      <c r="D37" s="31">
        <v>1691.21</v>
      </c>
      <c r="F37" s="17"/>
      <c r="G37" s="17"/>
    </row>
    <row r="38" spans="1:4" ht="33" customHeight="1">
      <c r="A38" s="114"/>
      <c r="B38" s="114"/>
      <c r="C38" s="114"/>
      <c r="D38" s="114"/>
    </row>
    <row r="39" ht="19.5" customHeight="1">
      <c r="A39"/>
    </row>
  </sheetData>
  <sheetProtection/>
  <mergeCells count="1">
    <mergeCell ref="A38:D38"/>
  </mergeCells>
  <printOptions/>
  <pageMargins left="0.86" right="0.75" top="0.42" bottom="0.17" header="0.42" footer="0.17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22" t="s">
        <v>107</v>
      </c>
      <c r="L2" s="123"/>
      <c r="M2" s="123"/>
    </row>
    <row r="3" spans="1:13" ht="30" customHeight="1">
      <c r="A3" s="115" t="s">
        <v>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16.5" customHeight="1">
      <c r="A4" s="57" t="s">
        <v>181</v>
      </c>
      <c r="B4" s="24"/>
      <c r="C4" s="24"/>
      <c r="D4" s="24"/>
      <c r="E4" s="24"/>
      <c r="F4" s="24"/>
      <c r="G4" s="24"/>
      <c r="H4" s="24"/>
      <c r="I4" s="24"/>
      <c r="J4" s="24"/>
      <c r="K4" s="110" t="s">
        <v>0</v>
      </c>
      <c r="L4" s="111"/>
      <c r="M4" s="112"/>
    </row>
    <row r="5" spans="1:13" ht="18" customHeight="1">
      <c r="A5" s="117" t="s">
        <v>30</v>
      </c>
      <c r="B5" s="113" t="s">
        <v>31</v>
      </c>
      <c r="C5" s="119" t="s">
        <v>33</v>
      </c>
      <c r="D5" s="120"/>
      <c r="E5" s="121"/>
      <c r="F5" s="113" t="s">
        <v>71</v>
      </c>
      <c r="G5" s="113" t="s">
        <v>72</v>
      </c>
      <c r="H5" s="113" t="s">
        <v>34</v>
      </c>
      <c r="I5" s="113" t="s">
        <v>35</v>
      </c>
      <c r="J5" s="113" t="s">
        <v>36</v>
      </c>
      <c r="K5" s="113" t="s">
        <v>37</v>
      </c>
      <c r="L5" s="113" t="s">
        <v>38</v>
      </c>
      <c r="M5" s="113" t="s">
        <v>32</v>
      </c>
    </row>
    <row r="6" spans="1:13" ht="51" customHeight="1">
      <c r="A6" s="118"/>
      <c r="B6" s="113"/>
      <c r="C6" s="56" t="s">
        <v>39</v>
      </c>
      <c r="D6" s="56" t="s">
        <v>40</v>
      </c>
      <c r="E6" s="56" t="s">
        <v>41</v>
      </c>
      <c r="F6" s="124"/>
      <c r="G6" s="124"/>
      <c r="H6" s="124"/>
      <c r="I6" s="124"/>
      <c r="J6" s="124"/>
      <c r="K6" s="124"/>
      <c r="L6" s="124"/>
      <c r="M6" s="113"/>
    </row>
    <row r="7" spans="1:13" ht="21" customHeight="1">
      <c r="A7" s="27" t="s">
        <v>39</v>
      </c>
      <c r="B7" s="85">
        <f>C7+M7</f>
        <v>1691.2099999999998</v>
      </c>
      <c r="C7" s="84">
        <f>SUM(D7:E7)</f>
        <v>1597.37</v>
      </c>
      <c r="D7" s="31">
        <v>1597.37</v>
      </c>
      <c r="E7" s="23"/>
      <c r="F7" s="23"/>
      <c r="G7" s="23"/>
      <c r="H7" s="23"/>
      <c r="I7" s="23"/>
      <c r="J7" s="23"/>
      <c r="K7" s="23"/>
      <c r="L7" s="23"/>
      <c r="M7" s="83">
        <f>89.4+4.44</f>
        <v>93.84</v>
      </c>
    </row>
    <row r="8" spans="1:13" ht="21" customHeight="1">
      <c r="A8" s="23" t="s">
        <v>145</v>
      </c>
      <c r="B8" s="85">
        <f>C8+M8</f>
        <v>1691.2099999999998</v>
      </c>
      <c r="C8" s="84">
        <f>SUM(D8:E8)</f>
        <v>1597.37</v>
      </c>
      <c r="D8" s="31">
        <v>1597.37</v>
      </c>
      <c r="E8" s="23"/>
      <c r="F8" s="23"/>
      <c r="G8" s="23"/>
      <c r="H8" s="23"/>
      <c r="I8" s="23"/>
      <c r="J8" s="23"/>
      <c r="K8" s="23"/>
      <c r="L8" s="23"/>
      <c r="M8" s="83">
        <f>89.4+4.44</f>
        <v>93.84</v>
      </c>
    </row>
    <row r="9" spans="1:13" ht="21" customHeight="1">
      <c r="A9" s="23" t="s">
        <v>146</v>
      </c>
      <c r="B9" s="85">
        <f>C9+M9</f>
        <v>1691.2099999999998</v>
      </c>
      <c r="C9" s="84">
        <f>SUM(D9:E9)</f>
        <v>1597.37</v>
      </c>
      <c r="D9" s="31">
        <v>1597.37</v>
      </c>
      <c r="E9" s="23"/>
      <c r="F9" s="23"/>
      <c r="G9" s="23"/>
      <c r="H9" s="23"/>
      <c r="I9" s="23"/>
      <c r="J9" s="23"/>
      <c r="K9" s="23"/>
      <c r="L9" s="23"/>
      <c r="M9" s="83">
        <f>89.4+4.44</f>
        <v>93.84</v>
      </c>
    </row>
    <row r="10" spans="1:13" ht="21" customHeight="1">
      <c r="A10" s="7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125"/>
      <c r="B19" s="125"/>
      <c r="C19" s="26"/>
    </row>
  </sheetData>
  <sheetProtection/>
  <mergeCells count="15">
    <mergeCell ref="A19:B19"/>
    <mergeCell ref="F5:F6"/>
    <mergeCell ref="G5:G6"/>
    <mergeCell ref="H5:H6"/>
    <mergeCell ref="B5:B6"/>
    <mergeCell ref="A3:M3"/>
    <mergeCell ref="A5:A6"/>
    <mergeCell ref="C5:E5"/>
    <mergeCell ref="K2:M2"/>
    <mergeCell ref="K4:M4"/>
    <mergeCell ref="M5:M6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3.25390625" style="0" customWidth="1"/>
    <col min="2" max="2" width="17.875" style="0" customWidth="1"/>
    <col min="3" max="3" width="15.00390625" style="0" customWidth="1"/>
    <col min="4" max="4" width="13.50390625" style="0" customWidth="1"/>
    <col min="5" max="5" width="12.7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8" t="s">
        <v>108</v>
      </c>
    </row>
    <row r="3" spans="1:8" ht="29.25" customHeight="1">
      <c r="A3" s="128" t="s">
        <v>93</v>
      </c>
      <c r="B3" s="129"/>
      <c r="C3" s="129"/>
      <c r="D3" s="129"/>
      <c r="E3" s="129"/>
      <c r="F3" s="129"/>
      <c r="G3" s="129"/>
      <c r="H3" s="129"/>
    </row>
    <row r="4" spans="1:8" ht="27" customHeight="1">
      <c r="A4" s="57" t="s">
        <v>181</v>
      </c>
      <c r="B4" s="24"/>
      <c r="C4" s="24"/>
      <c r="D4" s="24"/>
      <c r="E4" s="24"/>
      <c r="F4" s="24"/>
      <c r="G4" s="24"/>
      <c r="H4" s="60" t="s">
        <v>55</v>
      </c>
    </row>
    <row r="5" spans="1:8" ht="14.25" customHeight="1">
      <c r="A5" s="117" t="s">
        <v>56</v>
      </c>
      <c r="B5" s="113" t="s">
        <v>57</v>
      </c>
      <c r="C5" s="119" t="s">
        <v>53</v>
      </c>
      <c r="D5" s="126"/>
      <c r="E5" s="113" t="s">
        <v>54</v>
      </c>
      <c r="F5" s="113" t="s">
        <v>60</v>
      </c>
      <c r="G5" s="113" t="s">
        <v>61</v>
      </c>
      <c r="H5" s="113" t="s">
        <v>62</v>
      </c>
    </row>
    <row r="6" spans="1:8" ht="21.75" customHeight="1">
      <c r="A6" s="118"/>
      <c r="B6" s="113"/>
      <c r="C6" s="56" t="s">
        <v>58</v>
      </c>
      <c r="D6" s="56" t="s">
        <v>59</v>
      </c>
      <c r="E6" s="124"/>
      <c r="F6" s="124"/>
      <c r="G6" s="124"/>
      <c r="H6" s="124"/>
    </row>
    <row r="7" spans="1:8" ht="14.25">
      <c r="A7" s="27" t="s">
        <v>52</v>
      </c>
      <c r="B7" s="104">
        <f>SUM(C7:E7)</f>
        <v>1691.21</v>
      </c>
      <c r="C7" s="105">
        <v>1202.17</v>
      </c>
      <c r="D7" s="105">
        <v>247.60000000000002</v>
      </c>
      <c r="E7" s="105">
        <v>241.44</v>
      </c>
      <c r="F7" s="27"/>
      <c r="G7" s="27"/>
      <c r="H7" s="27"/>
    </row>
    <row r="8" spans="1:8" ht="14.25">
      <c r="A8" s="29" t="s">
        <v>145</v>
      </c>
      <c r="B8" s="106">
        <f>SUM(C8:E8)</f>
        <v>1691.21</v>
      </c>
      <c r="C8" s="105">
        <v>1202.17</v>
      </c>
      <c r="D8" s="105">
        <v>247.60000000000002</v>
      </c>
      <c r="E8" s="105">
        <v>241.44</v>
      </c>
      <c r="F8" s="27"/>
      <c r="G8" s="27"/>
      <c r="H8" s="27"/>
    </row>
    <row r="9" spans="1:8" ht="14.25">
      <c r="A9" s="29" t="s">
        <v>146</v>
      </c>
      <c r="B9" s="106">
        <f>SUM(C9:E9)</f>
        <v>1691.21</v>
      </c>
      <c r="C9" s="105">
        <v>1202.17</v>
      </c>
      <c r="D9" s="105">
        <v>247.60000000000002</v>
      </c>
      <c r="E9" s="105">
        <v>241.44</v>
      </c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127"/>
      <c r="B27" s="127"/>
      <c r="C27" s="127"/>
      <c r="D27" s="127"/>
      <c r="E27" s="54"/>
      <c r="F27" s="54"/>
      <c r="G27" s="54"/>
      <c r="H27" s="54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1.0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25.00390625" style="0" customWidth="1"/>
    <col min="2" max="2" width="21.125" style="0" customWidth="1"/>
    <col min="3" max="3" width="35.625" style="0" customWidth="1"/>
    <col min="4" max="4" width="20.125" style="0" customWidth="1"/>
  </cols>
  <sheetData>
    <row r="1" spans="1:4" ht="14.25">
      <c r="A1" s="15"/>
      <c r="D1" s="16" t="s">
        <v>109</v>
      </c>
    </row>
    <row r="2" spans="1:4" ht="27">
      <c r="A2" s="44" t="s">
        <v>94</v>
      </c>
      <c r="B2" s="44"/>
      <c r="C2" s="45"/>
      <c r="D2" s="45"/>
    </row>
    <row r="3" spans="1:4" ht="14.25">
      <c r="A3" s="57" t="s">
        <v>181</v>
      </c>
      <c r="B3" s="3"/>
      <c r="C3" s="3"/>
      <c r="D3" s="58" t="s">
        <v>0</v>
      </c>
    </row>
    <row r="4" spans="1:4" ht="14.25">
      <c r="A4" s="34" t="s">
        <v>1</v>
      </c>
      <c r="B4" s="35"/>
      <c r="C4" s="34" t="s">
        <v>2</v>
      </c>
      <c r="D4" s="36"/>
    </row>
    <row r="5" spans="1:4" ht="33" customHeight="1">
      <c r="A5" s="37" t="s">
        <v>3</v>
      </c>
      <c r="B5" s="37" t="s">
        <v>4</v>
      </c>
      <c r="C5" s="37" t="s">
        <v>3</v>
      </c>
      <c r="D5" s="37" t="s">
        <v>87</v>
      </c>
    </row>
    <row r="6" spans="1:4" ht="14.25">
      <c r="A6" s="12" t="s">
        <v>65</v>
      </c>
      <c r="B6" s="28">
        <v>1597.37</v>
      </c>
      <c r="C6" s="29" t="s">
        <v>67</v>
      </c>
      <c r="D6" s="30">
        <f>D7+D16+D20+D23</f>
        <v>1691.2100000000003</v>
      </c>
    </row>
    <row r="7" spans="1:4" ht="14.25">
      <c r="A7" s="23" t="s">
        <v>43</v>
      </c>
      <c r="B7" s="28">
        <v>1597.37</v>
      </c>
      <c r="C7" s="80" t="s">
        <v>173</v>
      </c>
      <c r="D7" s="81">
        <f>D8+D11+D12+D13+D14</f>
        <v>1374.65</v>
      </c>
    </row>
    <row r="8" spans="1:4" ht="14.25">
      <c r="A8" s="23" t="s">
        <v>44</v>
      </c>
      <c r="B8" s="28"/>
      <c r="C8" s="80" t="s">
        <v>126</v>
      </c>
      <c r="D8" s="81">
        <f>SUM(D9:D10)</f>
        <v>1180.15</v>
      </c>
    </row>
    <row r="9" spans="1:4" ht="14.25">
      <c r="A9" s="23"/>
      <c r="B9" s="28"/>
      <c r="C9" s="80" t="s">
        <v>127</v>
      </c>
      <c r="D9" s="81">
        <f>1039.31+89.4</f>
        <v>1128.71</v>
      </c>
    </row>
    <row r="10" spans="1:4" ht="14.25">
      <c r="A10" s="23"/>
      <c r="B10" s="28"/>
      <c r="C10" s="80" t="s">
        <v>128</v>
      </c>
      <c r="D10" s="81">
        <f>4.44+47</f>
        <v>51.44</v>
      </c>
    </row>
    <row r="11" spans="1:4" ht="14.25">
      <c r="A11" s="23"/>
      <c r="B11" s="28"/>
      <c r="C11" s="80" t="s">
        <v>129</v>
      </c>
      <c r="D11" s="81">
        <v>130</v>
      </c>
    </row>
    <row r="12" spans="1:4" ht="14.25">
      <c r="A12" s="23"/>
      <c r="B12" s="28"/>
      <c r="C12" s="80" t="s">
        <v>130</v>
      </c>
      <c r="D12" s="81">
        <v>20</v>
      </c>
    </row>
    <row r="13" spans="1:4" ht="14.25">
      <c r="A13" s="23"/>
      <c r="B13" s="28"/>
      <c r="C13" s="80" t="s">
        <v>131</v>
      </c>
      <c r="D13" s="81">
        <v>40</v>
      </c>
    </row>
    <row r="14" spans="1:4" ht="14.25">
      <c r="A14" s="23"/>
      <c r="B14" s="28"/>
      <c r="C14" s="80" t="s">
        <v>132</v>
      </c>
      <c r="D14" s="81">
        <v>4.5</v>
      </c>
    </row>
    <row r="15" spans="1:4" ht="14.25">
      <c r="A15" s="23"/>
      <c r="B15" s="28"/>
      <c r="C15" s="80" t="s">
        <v>133</v>
      </c>
      <c r="D15" s="81">
        <v>4.5</v>
      </c>
    </row>
    <row r="16" spans="1:4" ht="14.25">
      <c r="A16" s="23"/>
      <c r="B16" s="28"/>
      <c r="C16" s="80" t="s">
        <v>174</v>
      </c>
      <c r="D16" s="81">
        <v>124.64</v>
      </c>
    </row>
    <row r="17" spans="1:4" ht="14.25">
      <c r="A17" s="23"/>
      <c r="B17" s="28"/>
      <c r="C17" s="80" t="s">
        <v>134</v>
      </c>
      <c r="D17" s="81">
        <v>124.64</v>
      </c>
    </row>
    <row r="18" spans="1:4" ht="14.25">
      <c r="A18" s="23"/>
      <c r="B18" s="28"/>
      <c r="C18" s="80" t="s">
        <v>135</v>
      </c>
      <c r="D18" s="81">
        <v>89.03</v>
      </c>
    </row>
    <row r="19" spans="1:4" ht="14.25">
      <c r="A19" s="23"/>
      <c r="B19" s="28"/>
      <c r="C19" s="80" t="s">
        <v>136</v>
      </c>
      <c r="D19" s="81">
        <v>35.61</v>
      </c>
    </row>
    <row r="20" spans="1:4" ht="14.25">
      <c r="A20" s="23"/>
      <c r="B20" s="28"/>
      <c r="C20" s="80" t="s">
        <v>175</v>
      </c>
      <c r="D20" s="81">
        <v>51.19</v>
      </c>
    </row>
    <row r="21" spans="1:4" ht="14.25">
      <c r="A21" s="23"/>
      <c r="B21" s="28"/>
      <c r="C21" s="80" t="s">
        <v>137</v>
      </c>
      <c r="D21" s="81">
        <v>51.19</v>
      </c>
    </row>
    <row r="22" spans="1:4" ht="14.25">
      <c r="A22" s="12"/>
      <c r="B22" s="28"/>
      <c r="C22" s="80" t="s">
        <v>138</v>
      </c>
      <c r="D22" s="81">
        <v>51.19</v>
      </c>
    </row>
    <row r="23" spans="1:4" ht="14.25">
      <c r="A23" s="39"/>
      <c r="B23" s="28"/>
      <c r="C23" s="80" t="s">
        <v>176</v>
      </c>
      <c r="D23" s="81">
        <v>140.73</v>
      </c>
    </row>
    <row r="24" spans="1:4" ht="14.25">
      <c r="A24" s="39"/>
      <c r="B24" s="30"/>
      <c r="C24" s="80" t="s">
        <v>139</v>
      </c>
      <c r="D24" s="81">
        <v>140.73</v>
      </c>
    </row>
    <row r="25" spans="1:4" ht="14.25">
      <c r="A25" s="39"/>
      <c r="B25" s="30"/>
      <c r="C25" s="80" t="s">
        <v>140</v>
      </c>
      <c r="D25" s="81">
        <v>140.73</v>
      </c>
    </row>
    <row r="26" spans="1:4" ht="14.25">
      <c r="A26" s="12"/>
      <c r="B26" s="31"/>
      <c r="C26" s="32"/>
      <c r="D26" s="32"/>
    </row>
    <row r="27" spans="1:4" ht="14.25">
      <c r="A27" s="39" t="s">
        <v>66</v>
      </c>
      <c r="B27" s="31">
        <v>93.84</v>
      </c>
      <c r="C27" s="29" t="s">
        <v>68</v>
      </c>
      <c r="D27" s="29"/>
    </row>
    <row r="28" spans="1:4" ht="14.25">
      <c r="A28" s="72" t="s">
        <v>115</v>
      </c>
      <c r="B28" s="31">
        <v>93.84</v>
      </c>
      <c r="C28" s="32"/>
      <c r="D28" s="32"/>
    </row>
    <row r="29" spans="1:4" ht="14.25">
      <c r="A29" s="74" t="s">
        <v>114</v>
      </c>
      <c r="B29" s="31"/>
      <c r="C29" s="32"/>
      <c r="D29" s="32"/>
    </row>
    <row r="30" spans="1:4" ht="14.25">
      <c r="A30" s="12" t="s">
        <v>64</v>
      </c>
      <c r="B30" s="33"/>
      <c r="C30" s="32"/>
      <c r="D30" s="32"/>
    </row>
    <row r="31" spans="1:4" ht="14.25">
      <c r="A31" s="41" t="s">
        <v>24</v>
      </c>
      <c r="B31" s="31">
        <f>B27+B6</f>
        <v>1691.2099999999998</v>
      </c>
      <c r="C31" s="41" t="s">
        <v>25</v>
      </c>
      <c r="D31" s="109">
        <f>D6</f>
        <v>1691.2100000000003</v>
      </c>
    </row>
    <row r="33" spans="1:2" ht="18.75">
      <c r="A33" s="75"/>
      <c r="B33" s="75"/>
    </row>
  </sheetData>
  <sheetProtection/>
  <printOptions/>
  <pageMargins left="1.46" right="0.75" top="0.63" bottom="0.5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8"/>
  <sheetViews>
    <sheetView tabSelected="1" zoomScalePageLayoutView="0" workbookViewId="0" topLeftCell="A1">
      <selection activeCell="J12" sqref="J12"/>
    </sheetView>
  </sheetViews>
  <sheetFormatPr defaultColWidth="6.875" defaultRowHeight="19.5" customHeight="1"/>
  <cols>
    <col min="1" max="1" width="10.375" style="6" customWidth="1"/>
    <col min="2" max="2" width="24.125" style="6" customWidth="1"/>
    <col min="3" max="4" width="12.875" style="89" customWidth="1"/>
    <col min="5" max="5" width="12.375" style="89" customWidth="1"/>
    <col min="6" max="6" width="13.625" style="89" customWidth="1"/>
    <col min="7" max="7" width="14.625" style="89" customWidth="1"/>
    <col min="8" max="8" width="20.25390625" style="98" customWidth="1"/>
    <col min="9" max="244" width="14.625" style="6" customWidth="1"/>
    <col min="245" max="252" width="6.875" style="0" customWidth="1"/>
  </cols>
  <sheetData>
    <row r="1" spans="1:8" s="3" customFormat="1" ht="18.75" customHeight="1">
      <c r="A1" s="1"/>
      <c r="B1" s="1"/>
      <c r="C1" s="88"/>
      <c r="D1" s="89"/>
      <c r="E1" s="89"/>
      <c r="F1" s="90"/>
      <c r="G1" s="89"/>
      <c r="H1" s="99" t="s">
        <v>110</v>
      </c>
    </row>
    <row r="2" spans="1:244" s="4" customFormat="1" ht="30.75" customHeight="1">
      <c r="A2" s="132" t="s">
        <v>95</v>
      </c>
      <c r="B2" s="133"/>
      <c r="C2" s="133"/>
      <c r="D2" s="133"/>
      <c r="E2" s="133"/>
      <c r="F2" s="133"/>
      <c r="G2" s="116"/>
      <c r="H2" s="11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8" ht="19.5" customHeight="1">
      <c r="A3" s="57" t="s">
        <v>181</v>
      </c>
      <c r="B3" s="10"/>
      <c r="C3" s="91"/>
      <c r="D3" s="92"/>
      <c r="E3" s="92"/>
      <c r="H3" s="100" t="s">
        <v>26</v>
      </c>
    </row>
    <row r="4" spans="1:8" ht="18.75" customHeight="1">
      <c r="A4" s="138" t="s">
        <v>82</v>
      </c>
      <c r="B4" s="139"/>
      <c r="C4" s="140" t="s">
        <v>123</v>
      </c>
      <c r="D4" s="135" t="s">
        <v>124</v>
      </c>
      <c r="E4" s="136"/>
      <c r="F4" s="137"/>
      <c r="G4" s="130" t="s">
        <v>125</v>
      </c>
      <c r="H4" s="131"/>
    </row>
    <row r="5" spans="1:8" s="5" customFormat="1" ht="18.75" customHeight="1">
      <c r="A5" s="62" t="s">
        <v>83</v>
      </c>
      <c r="B5" s="38" t="s">
        <v>81</v>
      </c>
      <c r="C5" s="141"/>
      <c r="D5" s="48" t="s">
        <v>74</v>
      </c>
      <c r="E5" s="48" t="s">
        <v>53</v>
      </c>
      <c r="F5" s="48" t="s">
        <v>54</v>
      </c>
      <c r="G5" s="93" t="s">
        <v>88</v>
      </c>
      <c r="H5" s="101" t="s">
        <v>89</v>
      </c>
    </row>
    <row r="6" spans="1:8" s="5" customFormat="1" ht="18.75" customHeight="1">
      <c r="A6" s="142" t="s">
        <v>52</v>
      </c>
      <c r="B6" s="126"/>
      <c r="C6" s="96">
        <f>C7+C16+C20+C23</f>
        <v>2003.21</v>
      </c>
      <c r="D6" s="96">
        <f>D7+D16+D20+D23</f>
        <v>1691.21</v>
      </c>
      <c r="E6" s="96">
        <f>E7+E16+E20+E23</f>
        <v>1449.7700000000002</v>
      </c>
      <c r="F6" s="96">
        <f>F7+F16+F20+F23</f>
        <v>241.44</v>
      </c>
      <c r="G6" s="107">
        <f>D6-C6</f>
        <v>-312</v>
      </c>
      <c r="H6" s="108">
        <f>G6/C6</f>
        <v>-0.1557500212159484</v>
      </c>
    </row>
    <row r="7" spans="1:8" s="5" customFormat="1" ht="18.75" customHeight="1">
      <c r="A7" s="87">
        <v>201</v>
      </c>
      <c r="B7" s="103" t="s">
        <v>141</v>
      </c>
      <c r="C7" s="107">
        <v>1741.43</v>
      </c>
      <c r="D7" s="96">
        <v>1374.6499999999999</v>
      </c>
      <c r="E7" s="96">
        <f>E8+E14</f>
        <v>1133.21</v>
      </c>
      <c r="F7" s="96">
        <f>F8+F14</f>
        <v>241.44</v>
      </c>
      <c r="G7" s="107">
        <f aca="true" t="shared" si="0" ref="G7:G25">D7-C7</f>
        <v>-366.7800000000002</v>
      </c>
      <c r="H7" s="108">
        <f aca="true" t="shared" si="1" ref="H7:H25">G7/C7</f>
        <v>-0.2106200076948256</v>
      </c>
    </row>
    <row r="8" spans="1:8" s="5" customFormat="1" ht="18.75" customHeight="1">
      <c r="A8" s="87">
        <v>20101</v>
      </c>
      <c r="B8" s="103" t="s">
        <v>126</v>
      </c>
      <c r="C8" s="107">
        <f>SUM(C9:C13)</f>
        <v>1736.9299999999998</v>
      </c>
      <c r="D8" s="96">
        <f>SUM(D9:D13)</f>
        <v>1370.1499999999999</v>
      </c>
      <c r="E8" s="96">
        <f>SUM(E9:E13)</f>
        <v>1128.71</v>
      </c>
      <c r="F8" s="96">
        <f>SUM(F9:F13)</f>
        <v>241.44</v>
      </c>
      <c r="G8" s="107">
        <f t="shared" si="0"/>
        <v>-366.78</v>
      </c>
      <c r="H8" s="108"/>
    </row>
    <row r="9" spans="1:8" s="5" customFormat="1" ht="18.75" customHeight="1">
      <c r="A9" s="87">
        <v>2010101</v>
      </c>
      <c r="B9" s="103" t="s">
        <v>127</v>
      </c>
      <c r="C9" s="107">
        <v>1405.35</v>
      </c>
      <c r="D9" s="96">
        <v>1039.31</v>
      </c>
      <c r="E9" s="96">
        <v>1039.31</v>
      </c>
      <c r="F9" s="96"/>
      <c r="G9" s="107">
        <f t="shared" si="0"/>
        <v>-366.03999999999996</v>
      </c>
      <c r="H9" s="108">
        <f t="shared" si="1"/>
        <v>-0.2604618066673782</v>
      </c>
    </row>
    <row r="10" spans="1:8" s="5" customFormat="1" ht="18.75" customHeight="1">
      <c r="A10" s="87">
        <v>2010102</v>
      </c>
      <c r="B10" s="103" t="s">
        <v>128</v>
      </c>
      <c r="C10" s="107">
        <v>199.27</v>
      </c>
      <c r="D10" s="96">
        <v>140.84</v>
      </c>
      <c r="E10" s="96">
        <v>89.4</v>
      </c>
      <c r="F10" s="96">
        <v>51.44</v>
      </c>
      <c r="G10" s="107">
        <f t="shared" si="0"/>
        <v>-58.43000000000001</v>
      </c>
      <c r="H10" s="108">
        <f t="shared" si="1"/>
        <v>-0.293220253926833</v>
      </c>
    </row>
    <row r="11" spans="1:8" s="5" customFormat="1" ht="18.75" customHeight="1">
      <c r="A11" s="87">
        <v>2010104</v>
      </c>
      <c r="B11" s="103" t="s">
        <v>129</v>
      </c>
      <c r="C11" s="107">
        <v>119.79</v>
      </c>
      <c r="D11" s="96">
        <v>130</v>
      </c>
      <c r="E11" s="96"/>
      <c r="F11" s="96">
        <v>130</v>
      </c>
      <c r="G11" s="107">
        <f t="shared" si="0"/>
        <v>10.209999999999994</v>
      </c>
      <c r="H11" s="108">
        <f t="shared" si="1"/>
        <v>0.08523249019116783</v>
      </c>
    </row>
    <row r="12" spans="1:8" s="5" customFormat="1" ht="18.75" customHeight="1">
      <c r="A12" s="87">
        <v>2010106</v>
      </c>
      <c r="B12" s="103" t="s">
        <v>130</v>
      </c>
      <c r="C12" s="107"/>
      <c r="D12" s="96">
        <v>20</v>
      </c>
      <c r="E12" s="96"/>
      <c r="F12" s="96">
        <v>20</v>
      </c>
      <c r="G12" s="107">
        <f t="shared" si="0"/>
        <v>20</v>
      </c>
      <c r="H12" s="108"/>
    </row>
    <row r="13" spans="1:8" s="5" customFormat="1" ht="18.75" customHeight="1">
      <c r="A13" s="87">
        <v>2010108</v>
      </c>
      <c r="B13" s="103" t="s">
        <v>131</v>
      </c>
      <c r="C13" s="107">
        <v>12.52</v>
      </c>
      <c r="D13" s="96">
        <v>40</v>
      </c>
      <c r="E13" s="96"/>
      <c r="F13" s="96">
        <v>40</v>
      </c>
      <c r="G13" s="157" t="s">
        <v>182</v>
      </c>
      <c r="H13" s="158"/>
    </row>
    <row r="14" spans="1:8" s="5" customFormat="1" ht="18.75" customHeight="1">
      <c r="A14" s="87">
        <v>20110</v>
      </c>
      <c r="B14" s="103" t="s">
        <v>132</v>
      </c>
      <c r="C14" s="107">
        <v>4.5</v>
      </c>
      <c r="D14" s="96">
        <v>4.5</v>
      </c>
      <c r="E14" s="96">
        <v>4.5</v>
      </c>
      <c r="F14" s="96"/>
      <c r="G14" s="107">
        <f t="shared" si="0"/>
        <v>0</v>
      </c>
      <c r="H14" s="108">
        <f t="shared" si="1"/>
        <v>0</v>
      </c>
    </row>
    <row r="15" spans="1:8" s="5" customFormat="1" ht="18.75" customHeight="1">
      <c r="A15" s="87">
        <v>2011099</v>
      </c>
      <c r="B15" s="103" t="s">
        <v>133</v>
      </c>
      <c r="C15" s="107">
        <v>4.5</v>
      </c>
      <c r="D15" s="96">
        <v>4.5</v>
      </c>
      <c r="E15" s="96">
        <v>4.5</v>
      </c>
      <c r="F15" s="96"/>
      <c r="G15" s="107">
        <f t="shared" si="0"/>
        <v>0</v>
      </c>
      <c r="H15" s="108">
        <f t="shared" si="1"/>
        <v>0</v>
      </c>
    </row>
    <row r="16" spans="1:8" s="5" customFormat="1" ht="18.75" customHeight="1">
      <c r="A16" s="87">
        <v>208</v>
      </c>
      <c r="B16" s="103" t="s">
        <v>142</v>
      </c>
      <c r="C16" s="107">
        <v>124.51</v>
      </c>
      <c r="D16" s="96">
        <v>124.64</v>
      </c>
      <c r="E16" s="96">
        <v>124.64</v>
      </c>
      <c r="F16" s="96"/>
      <c r="G16" s="107">
        <f t="shared" si="0"/>
        <v>0.12999999999999545</v>
      </c>
      <c r="H16" s="108">
        <f t="shared" si="1"/>
        <v>0.0010440928439482407</v>
      </c>
    </row>
    <row r="17" spans="1:8" s="5" customFormat="1" ht="18.75" customHeight="1">
      <c r="A17" s="87">
        <v>20805</v>
      </c>
      <c r="B17" s="103" t="s">
        <v>134</v>
      </c>
      <c r="C17" s="107">
        <v>124.51</v>
      </c>
      <c r="D17" s="96">
        <v>124.64</v>
      </c>
      <c r="E17" s="96">
        <v>124.64</v>
      </c>
      <c r="F17" s="96"/>
      <c r="G17" s="107">
        <f t="shared" si="0"/>
        <v>0.12999999999999545</v>
      </c>
      <c r="H17" s="108">
        <f t="shared" si="1"/>
        <v>0.0010440928439482407</v>
      </c>
    </row>
    <row r="18" spans="1:8" s="5" customFormat="1" ht="18.75" customHeight="1">
      <c r="A18" s="87">
        <v>2080505</v>
      </c>
      <c r="B18" s="103" t="s">
        <v>135</v>
      </c>
      <c r="C18" s="107">
        <v>88.93</v>
      </c>
      <c r="D18" s="96">
        <v>89.03</v>
      </c>
      <c r="E18" s="96">
        <v>89.03</v>
      </c>
      <c r="F18" s="96"/>
      <c r="G18" s="107">
        <f t="shared" si="0"/>
        <v>0.09999999999999432</v>
      </c>
      <c r="H18" s="108">
        <f t="shared" si="1"/>
        <v>0.0011244799280332206</v>
      </c>
    </row>
    <row r="19" spans="1:8" s="5" customFormat="1" ht="18.75" customHeight="1">
      <c r="A19" s="87">
        <v>2080506</v>
      </c>
      <c r="B19" s="103" t="s">
        <v>136</v>
      </c>
      <c r="C19" s="107">
        <v>35.58</v>
      </c>
      <c r="D19" s="96">
        <v>35.61</v>
      </c>
      <c r="E19" s="96">
        <v>35.61</v>
      </c>
      <c r="F19" s="96"/>
      <c r="G19" s="107">
        <f t="shared" si="0"/>
        <v>0.030000000000001137</v>
      </c>
      <c r="H19" s="108">
        <f t="shared" si="1"/>
        <v>0.0008431703204047538</v>
      </c>
    </row>
    <row r="20" spans="1:8" s="5" customFormat="1" ht="18.75" customHeight="1">
      <c r="A20" s="87">
        <v>210</v>
      </c>
      <c r="B20" s="103" t="s">
        <v>143</v>
      </c>
      <c r="C20" s="107"/>
      <c r="D20" s="96">
        <v>51.19</v>
      </c>
      <c r="E20" s="96">
        <v>51.19</v>
      </c>
      <c r="F20" s="96"/>
      <c r="G20" s="107">
        <f t="shared" si="0"/>
        <v>51.19</v>
      </c>
      <c r="H20" s="108"/>
    </row>
    <row r="21" spans="1:8" s="5" customFormat="1" ht="18.75" customHeight="1">
      <c r="A21" s="87">
        <v>21011</v>
      </c>
      <c r="B21" s="103" t="s">
        <v>137</v>
      </c>
      <c r="C21" s="107"/>
      <c r="D21" s="96">
        <v>51.19</v>
      </c>
      <c r="E21" s="96">
        <v>51.19</v>
      </c>
      <c r="F21" s="96"/>
      <c r="G21" s="107">
        <f t="shared" si="0"/>
        <v>51.19</v>
      </c>
      <c r="H21" s="108"/>
    </row>
    <row r="22" spans="1:8" ht="18.75" customHeight="1">
      <c r="A22" s="86">
        <v>2101101</v>
      </c>
      <c r="B22" s="103" t="s">
        <v>138</v>
      </c>
      <c r="C22" s="107"/>
      <c r="D22" s="97">
        <v>51.19</v>
      </c>
      <c r="E22" s="97">
        <v>51.19</v>
      </c>
      <c r="F22" s="97"/>
      <c r="G22" s="107">
        <f t="shared" si="0"/>
        <v>51.19</v>
      </c>
      <c r="H22" s="108"/>
    </row>
    <row r="23" spans="1:8" ht="18.75" customHeight="1">
      <c r="A23" s="77" t="s">
        <v>177</v>
      </c>
      <c r="B23" s="103" t="s">
        <v>144</v>
      </c>
      <c r="C23" s="107">
        <v>137.27</v>
      </c>
      <c r="D23" s="50">
        <v>140.73</v>
      </c>
      <c r="E23" s="50">
        <v>140.73</v>
      </c>
      <c r="F23" s="50"/>
      <c r="G23" s="107">
        <f t="shared" si="0"/>
        <v>3.4599999999999795</v>
      </c>
      <c r="H23" s="108">
        <f t="shared" si="1"/>
        <v>0.0252057987907043</v>
      </c>
    </row>
    <row r="24" spans="1:8" ht="18.75" customHeight="1">
      <c r="A24" s="46" t="s">
        <v>178</v>
      </c>
      <c r="B24" s="103" t="s">
        <v>139</v>
      </c>
      <c r="C24" s="107">
        <v>137.27</v>
      </c>
      <c r="D24" s="51">
        <v>140.73</v>
      </c>
      <c r="E24" s="51">
        <v>140.73</v>
      </c>
      <c r="F24" s="51"/>
      <c r="G24" s="107">
        <f t="shared" si="0"/>
        <v>3.4599999999999795</v>
      </c>
      <c r="H24" s="108">
        <f t="shared" si="1"/>
        <v>0.0252057987907043</v>
      </c>
    </row>
    <row r="25" spans="1:8" ht="18.75" customHeight="1">
      <c r="A25" s="46" t="s">
        <v>179</v>
      </c>
      <c r="B25" s="103" t="s">
        <v>140</v>
      </c>
      <c r="C25" s="107">
        <v>137.27</v>
      </c>
      <c r="D25" s="51">
        <v>140.73</v>
      </c>
      <c r="E25" s="51">
        <v>140.73</v>
      </c>
      <c r="F25" s="51"/>
      <c r="G25" s="107">
        <f t="shared" si="0"/>
        <v>3.4599999999999795</v>
      </c>
      <c r="H25" s="108">
        <f t="shared" si="1"/>
        <v>0.0252057987907043</v>
      </c>
    </row>
    <row r="26" spans="1:8" ht="18.75" customHeight="1">
      <c r="A26" s="40"/>
      <c r="B26" s="79"/>
      <c r="C26" s="82"/>
      <c r="D26" s="52"/>
      <c r="E26" s="52"/>
      <c r="F26" s="52"/>
      <c r="G26" s="94"/>
      <c r="H26" s="102"/>
    </row>
    <row r="28" spans="1:3" ht="19.5" customHeight="1">
      <c r="A28" s="134"/>
      <c r="B28" s="134"/>
      <c r="C28" s="95"/>
    </row>
  </sheetData>
  <sheetProtection/>
  <mergeCells count="8">
    <mergeCell ref="G4:H4"/>
    <mergeCell ref="A2:H2"/>
    <mergeCell ref="A28:B28"/>
    <mergeCell ref="D4:F4"/>
    <mergeCell ref="A4:B4"/>
    <mergeCell ref="C4:C5"/>
    <mergeCell ref="A6:B6"/>
    <mergeCell ref="G13:H13"/>
  </mergeCells>
  <printOptions/>
  <pageMargins left="1.06" right="0.41" top="0.5" bottom="0.53" header="0.31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7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spans="1:5" s="3" customFormat="1" ht="12">
      <c r="A1" s="6"/>
      <c r="E1" s="68" t="s">
        <v>111</v>
      </c>
    </row>
    <row r="2" spans="1:5" s="53" customFormat="1" ht="25.5" customHeight="1">
      <c r="A2" s="144" t="s">
        <v>96</v>
      </c>
      <c r="B2" s="145"/>
      <c r="C2" s="145"/>
      <c r="D2" s="116"/>
      <c r="E2" s="116"/>
    </row>
    <row r="3" spans="1:5" s="3" customFormat="1" ht="26.25" customHeight="1">
      <c r="A3" s="57" t="s">
        <v>181</v>
      </c>
      <c r="E3" s="59" t="s">
        <v>26</v>
      </c>
    </row>
    <row r="4" spans="1:5" ht="21" customHeight="1">
      <c r="A4" s="143" t="s">
        <v>105</v>
      </c>
      <c r="B4" s="126"/>
      <c r="C4" s="146" t="s">
        <v>121</v>
      </c>
      <c r="D4" s="147"/>
      <c r="E4" s="148"/>
    </row>
    <row r="5" spans="1:5" ht="21" customHeight="1">
      <c r="A5" s="27" t="s">
        <v>28</v>
      </c>
      <c r="B5" s="27" t="s">
        <v>29</v>
      </c>
      <c r="C5" s="27" t="s">
        <v>74</v>
      </c>
      <c r="D5" s="56" t="s">
        <v>85</v>
      </c>
      <c r="E5" s="56" t="s">
        <v>86</v>
      </c>
    </row>
    <row r="6" spans="1:5" ht="21" customHeight="1">
      <c r="A6" s="149" t="s">
        <v>74</v>
      </c>
      <c r="B6" s="150"/>
      <c r="C6" s="84">
        <f>C7+C17</f>
        <v>1449.77</v>
      </c>
      <c r="D6" s="84">
        <f>D7+D17</f>
        <v>1202.17</v>
      </c>
      <c r="E6" s="84">
        <f>E7+E17</f>
        <v>247.60000000000002</v>
      </c>
    </row>
    <row r="7" spans="1:5" ht="21" customHeight="1">
      <c r="A7" s="80" t="s">
        <v>147</v>
      </c>
      <c r="B7" s="80" t="s">
        <v>148</v>
      </c>
      <c r="C7" s="84">
        <v>1160.18</v>
      </c>
      <c r="D7" s="84">
        <v>1160.18</v>
      </c>
      <c r="E7" s="84">
        <v>0</v>
      </c>
    </row>
    <row r="8" spans="1:5" ht="21" customHeight="1">
      <c r="A8" s="80" t="s">
        <v>149</v>
      </c>
      <c r="B8" s="80" t="s">
        <v>150</v>
      </c>
      <c r="C8" s="84">
        <v>177.3</v>
      </c>
      <c r="D8" s="84">
        <v>177.3</v>
      </c>
      <c r="E8" s="84">
        <v>0</v>
      </c>
    </row>
    <row r="9" spans="1:5" ht="21" customHeight="1">
      <c r="A9" s="80" t="s">
        <v>151</v>
      </c>
      <c r="B9" s="80" t="s">
        <v>152</v>
      </c>
      <c r="C9" s="84">
        <v>380.29</v>
      </c>
      <c r="D9" s="84">
        <v>380.29</v>
      </c>
      <c r="E9" s="84">
        <v>0</v>
      </c>
    </row>
    <row r="10" spans="1:5" ht="21" customHeight="1">
      <c r="A10" s="80" t="s">
        <v>153</v>
      </c>
      <c r="B10" s="80" t="s">
        <v>154</v>
      </c>
      <c r="C10" s="84">
        <v>227.49</v>
      </c>
      <c r="D10" s="84">
        <v>227.49</v>
      </c>
      <c r="E10" s="84">
        <v>0</v>
      </c>
    </row>
    <row r="11" spans="1:5" ht="21" customHeight="1">
      <c r="A11" s="80" t="s">
        <v>155</v>
      </c>
      <c r="B11" s="80" t="s">
        <v>156</v>
      </c>
      <c r="C11" s="84">
        <v>89.03</v>
      </c>
      <c r="D11" s="84">
        <v>89.03</v>
      </c>
      <c r="E11" s="84">
        <v>0</v>
      </c>
    </row>
    <row r="12" spans="1:5" ht="21" customHeight="1">
      <c r="A12" s="80" t="s">
        <v>157</v>
      </c>
      <c r="B12" s="80" t="s">
        <v>158</v>
      </c>
      <c r="C12" s="84">
        <v>35.61</v>
      </c>
      <c r="D12" s="84">
        <v>35.61</v>
      </c>
      <c r="E12" s="84">
        <v>0</v>
      </c>
    </row>
    <row r="13" spans="1:5" ht="21" customHeight="1">
      <c r="A13" s="80" t="s">
        <v>159</v>
      </c>
      <c r="B13" s="80" t="s">
        <v>160</v>
      </c>
      <c r="C13" s="84">
        <v>51.19</v>
      </c>
      <c r="D13" s="84">
        <v>51.19</v>
      </c>
      <c r="E13" s="84">
        <v>0</v>
      </c>
    </row>
    <row r="14" spans="1:5" ht="21" customHeight="1">
      <c r="A14" s="80" t="s">
        <v>161</v>
      </c>
      <c r="B14" s="80" t="s">
        <v>162</v>
      </c>
      <c r="C14" s="84">
        <v>1.34</v>
      </c>
      <c r="D14" s="84">
        <v>1.34</v>
      </c>
      <c r="E14" s="84">
        <v>0</v>
      </c>
    </row>
    <row r="15" spans="1:5" ht="21" customHeight="1">
      <c r="A15" s="80" t="s">
        <v>163</v>
      </c>
      <c r="B15" s="80" t="s">
        <v>164</v>
      </c>
      <c r="C15" s="84">
        <v>112.77</v>
      </c>
      <c r="D15" s="84">
        <v>112.77</v>
      </c>
      <c r="E15" s="84">
        <v>0</v>
      </c>
    </row>
    <row r="16" spans="1:5" ht="21" customHeight="1">
      <c r="A16" s="80" t="s">
        <v>165</v>
      </c>
      <c r="B16" s="80" t="s">
        <v>166</v>
      </c>
      <c r="C16" s="84">
        <v>85.16</v>
      </c>
      <c r="D16" s="84">
        <v>85.16</v>
      </c>
      <c r="E16" s="84">
        <v>0</v>
      </c>
    </row>
    <row r="17" spans="1:5" ht="21" customHeight="1">
      <c r="A17" s="80" t="s">
        <v>167</v>
      </c>
      <c r="B17" s="80" t="s">
        <v>168</v>
      </c>
      <c r="C17" s="84">
        <f>SUM(C18:C19)</f>
        <v>289.59000000000003</v>
      </c>
      <c r="D17" s="84">
        <f>SUM(D18:D19)</f>
        <v>41.99</v>
      </c>
      <c r="E17" s="84">
        <f>SUM(E18:E19)</f>
        <v>247.60000000000002</v>
      </c>
    </row>
    <row r="18" spans="1:5" ht="21" customHeight="1">
      <c r="A18" s="80" t="s">
        <v>169</v>
      </c>
      <c r="B18" s="80" t="s">
        <v>170</v>
      </c>
      <c r="C18" s="84">
        <v>48.29</v>
      </c>
      <c r="D18" s="84">
        <v>41.99</v>
      </c>
      <c r="E18" s="84">
        <v>6.3</v>
      </c>
    </row>
    <row r="19" spans="1:5" ht="21" customHeight="1">
      <c r="A19" s="80" t="s">
        <v>171</v>
      </c>
      <c r="B19" s="80" t="s">
        <v>172</v>
      </c>
      <c r="C19" s="84">
        <f>89.4+151.9</f>
        <v>241.3</v>
      </c>
      <c r="D19" s="84">
        <v>0</v>
      </c>
      <c r="E19" s="84">
        <f>89.4+151.9</f>
        <v>241.3</v>
      </c>
    </row>
    <row r="20" spans="1:5" ht="21" customHeight="1">
      <c r="A20" s="27"/>
      <c r="B20" s="55"/>
      <c r="C20" s="55"/>
      <c r="D20" s="61"/>
      <c r="E20" s="61"/>
    </row>
    <row r="22" spans="1:4" ht="18.75">
      <c r="A22" s="75"/>
      <c r="B22" s="75"/>
      <c r="C22" s="75"/>
      <c r="D22" s="75"/>
    </row>
  </sheetData>
  <sheetProtection/>
  <mergeCells count="4">
    <mergeCell ref="A4:B4"/>
    <mergeCell ref="A2:E2"/>
    <mergeCell ref="C4:E4"/>
    <mergeCell ref="A6:B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8"/>
  <sheetViews>
    <sheetView zoomScalePageLayoutView="0" workbookViewId="0" topLeftCell="A1">
      <selection activeCell="A3" sqref="A3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2.125" style="7" customWidth="1"/>
    <col min="4" max="4" width="20.375" style="7" customWidth="1"/>
    <col min="5" max="5" width="21.375" style="7" customWidth="1"/>
    <col min="6" max="244" width="14.625" style="6" customWidth="1"/>
    <col min="245" max="252" width="6.875" style="0" customWidth="1"/>
  </cols>
  <sheetData>
    <row r="1" spans="1:8" s="3" customFormat="1" ht="18.75" customHeight="1">
      <c r="A1" s="1"/>
      <c r="B1" s="1"/>
      <c r="C1" s="7"/>
      <c r="D1" s="7"/>
      <c r="E1" s="69" t="s">
        <v>112</v>
      </c>
      <c r="F1" s="6"/>
      <c r="G1" s="6"/>
      <c r="H1" s="6"/>
    </row>
    <row r="2" spans="1:244" s="4" customFormat="1" ht="32.25" customHeight="1">
      <c r="A2" s="132" t="s">
        <v>97</v>
      </c>
      <c r="B2" s="133"/>
      <c r="C2" s="133"/>
      <c r="D2" s="133"/>
      <c r="E2" s="133"/>
      <c r="F2" s="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5" ht="19.5" customHeight="1">
      <c r="A3" s="57" t="s">
        <v>181</v>
      </c>
      <c r="B3" s="10"/>
      <c r="C3" s="11"/>
      <c r="D3" s="11"/>
      <c r="E3" s="8" t="s">
        <v>26</v>
      </c>
    </row>
    <row r="4" spans="1:5" ht="19.5" customHeight="1">
      <c r="A4" s="138" t="s">
        <v>82</v>
      </c>
      <c r="B4" s="139"/>
      <c r="C4" s="130" t="s">
        <v>84</v>
      </c>
      <c r="D4" s="153"/>
      <c r="E4" s="131"/>
    </row>
    <row r="5" spans="1:5" s="5" customFormat="1" ht="50.25" customHeight="1">
      <c r="A5" s="62" t="s">
        <v>83</v>
      </c>
      <c r="B5" s="38" t="s">
        <v>81</v>
      </c>
      <c r="C5" s="47" t="s">
        <v>75</v>
      </c>
      <c r="D5" s="47" t="s">
        <v>76</v>
      </c>
      <c r="E5" s="47" t="s">
        <v>77</v>
      </c>
    </row>
    <row r="6" spans="1:5" s="5" customFormat="1" ht="21" customHeight="1">
      <c r="A6" s="142" t="s">
        <v>75</v>
      </c>
      <c r="B6" s="126"/>
      <c r="C6" s="48"/>
      <c r="D6" s="48"/>
      <c r="E6" s="48"/>
    </row>
    <row r="7" spans="1:5" ht="21" customHeight="1">
      <c r="A7" s="76" t="s">
        <v>116</v>
      </c>
      <c r="B7" s="29" t="s">
        <v>5</v>
      </c>
      <c r="C7" s="49"/>
      <c r="D7" s="49"/>
      <c r="E7" s="49"/>
    </row>
    <row r="8" spans="1:5" ht="21" customHeight="1">
      <c r="A8" s="46"/>
      <c r="B8" s="29" t="s">
        <v>78</v>
      </c>
      <c r="C8" s="50"/>
      <c r="D8" s="50"/>
      <c r="E8" s="50"/>
    </row>
    <row r="9" spans="1:5" ht="21" customHeight="1">
      <c r="A9" s="46"/>
      <c r="B9" s="29" t="s">
        <v>27</v>
      </c>
      <c r="C9" s="51"/>
      <c r="D9" s="51"/>
      <c r="E9" s="51"/>
    </row>
    <row r="10" spans="1:5" ht="21" customHeight="1">
      <c r="A10" s="46"/>
      <c r="B10" s="29" t="s">
        <v>79</v>
      </c>
      <c r="C10" s="51"/>
      <c r="D10" s="51"/>
      <c r="E10" s="51"/>
    </row>
    <row r="11" spans="1:5" ht="21" customHeight="1">
      <c r="A11" s="12"/>
      <c r="B11" s="29" t="s">
        <v>20</v>
      </c>
      <c r="C11" s="52"/>
      <c r="D11" s="52"/>
      <c r="E11" s="52"/>
    </row>
    <row r="12" spans="1:5" ht="21" customHeight="1">
      <c r="A12" s="12"/>
      <c r="B12" s="29" t="s">
        <v>78</v>
      </c>
      <c r="C12" s="52"/>
      <c r="D12" s="52"/>
      <c r="E12" s="52"/>
    </row>
    <row r="13" spans="1:5" ht="21" customHeight="1">
      <c r="A13" s="12"/>
      <c r="B13" s="29" t="s">
        <v>80</v>
      </c>
      <c r="C13" s="52"/>
      <c r="D13" s="52"/>
      <c r="E13" s="52"/>
    </row>
    <row r="14" spans="1:5" ht="21" customHeight="1">
      <c r="A14" s="12"/>
      <c r="B14" s="29" t="s">
        <v>80</v>
      </c>
      <c r="C14" s="52"/>
      <c r="D14" s="52"/>
      <c r="E14" s="52"/>
    </row>
    <row r="15" spans="1:5" ht="21" customHeight="1">
      <c r="A15" s="12"/>
      <c r="B15" s="29" t="s">
        <v>21</v>
      </c>
      <c r="C15" s="52"/>
      <c r="D15" s="52"/>
      <c r="E15" s="52"/>
    </row>
    <row r="16" spans="1:5" ht="21" customHeight="1">
      <c r="A16" s="12"/>
      <c r="B16" s="27"/>
      <c r="C16" s="52"/>
      <c r="D16" s="52"/>
      <c r="E16" s="52"/>
    </row>
    <row r="17" spans="1:5" ht="19.5" customHeight="1">
      <c r="A17" s="134"/>
      <c r="B17" s="134"/>
      <c r="C17" s="78"/>
      <c r="D17" s="78"/>
      <c r="E17" s="78"/>
    </row>
    <row r="18" spans="1:5" ht="19.5" customHeight="1">
      <c r="A18" s="151" t="s">
        <v>180</v>
      </c>
      <c r="B18" s="152"/>
      <c r="C18" s="152"/>
      <c r="D18" s="152"/>
      <c r="E18" s="152"/>
    </row>
  </sheetData>
  <sheetProtection/>
  <mergeCells count="6">
    <mergeCell ref="A18:E18"/>
    <mergeCell ref="A17:B17"/>
    <mergeCell ref="C4:E4"/>
    <mergeCell ref="A2:E2"/>
    <mergeCell ref="A4:B4"/>
    <mergeCell ref="A6:B6"/>
  </mergeCells>
  <printOptions/>
  <pageMargins left="1.07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7.125" style="0" customWidth="1"/>
    <col min="2" max="2" width="39.75390625" style="0" customWidth="1"/>
    <col min="8" max="8" width="10.125" style="0" customWidth="1"/>
  </cols>
  <sheetData>
    <row r="1" ht="14.25">
      <c r="A1" s="1"/>
    </row>
    <row r="2" spans="2:11" ht="18" customHeight="1">
      <c r="B2" s="68" t="s">
        <v>113</v>
      </c>
      <c r="C2" s="64"/>
      <c r="D2" s="64"/>
      <c r="E2" s="64"/>
      <c r="F2" s="64"/>
      <c r="G2" s="64"/>
      <c r="H2" s="64"/>
      <c r="I2" s="64"/>
      <c r="J2" s="64"/>
      <c r="K2" s="64"/>
    </row>
    <row r="3" spans="1:2" ht="30.75" customHeight="1">
      <c r="A3" s="154" t="s">
        <v>90</v>
      </c>
      <c r="B3" s="145"/>
    </row>
    <row r="4" spans="1:2" ht="17.25" customHeight="1">
      <c r="A4" s="57" t="s">
        <v>181</v>
      </c>
      <c r="B4" s="67" t="s">
        <v>0</v>
      </c>
    </row>
    <row r="5" spans="1:4" ht="21" customHeight="1">
      <c r="A5" s="66" t="s">
        <v>98</v>
      </c>
      <c r="B5" s="27" t="s">
        <v>122</v>
      </c>
      <c r="C5" s="63"/>
      <c r="D5" s="63"/>
    </row>
    <row r="6" spans="1:2" ht="22.5" customHeight="1">
      <c r="A6" s="65" t="s">
        <v>99</v>
      </c>
      <c r="B6" s="65">
        <v>5</v>
      </c>
    </row>
    <row r="7" spans="1:2" ht="21" customHeight="1">
      <c r="A7" s="65" t="s">
        <v>100</v>
      </c>
      <c r="B7" s="70" t="s">
        <v>117</v>
      </c>
    </row>
    <row r="8" spans="1:2" ht="29.25" customHeight="1">
      <c r="A8" s="65" t="s">
        <v>101</v>
      </c>
      <c r="B8" s="65">
        <v>5</v>
      </c>
    </row>
    <row r="9" spans="1:2" ht="24.75" customHeight="1">
      <c r="A9" s="65" t="s">
        <v>102</v>
      </c>
      <c r="B9" s="65"/>
    </row>
    <row r="10" spans="1:2" ht="26.25" customHeight="1">
      <c r="A10" s="65" t="s">
        <v>103</v>
      </c>
      <c r="B10" s="65"/>
    </row>
    <row r="11" spans="1:2" ht="27" customHeight="1">
      <c r="A11" s="65" t="s">
        <v>104</v>
      </c>
      <c r="B11" s="65"/>
    </row>
    <row r="12" spans="1:2" ht="14.25">
      <c r="A12" s="155"/>
      <c r="B12" s="155"/>
    </row>
    <row r="13" spans="1:2" ht="14.25">
      <c r="A13" s="156"/>
      <c r="B13" s="156"/>
    </row>
  </sheetData>
  <sheetProtection/>
  <mergeCells count="2">
    <mergeCell ref="A3:B3"/>
    <mergeCell ref="A12:B13"/>
  </mergeCells>
  <printOptions/>
  <pageMargins left="1.9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lenovore</cp:lastModifiedBy>
  <cp:lastPrinted>2019-02-22T09:11:52Z</cp:lastPrinted>
  <dcterms:created xsi:type="dcterms:W3CDTF">2013-02-18T08:49:03Z</dcterms:created>
  <dcterms:modified xsi:type="dcterms:W3CDTF">2019-02-22T09:12:44Z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