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<sst xmlns="http://schemas.openxmlformats.org/spreadsheetml/2006/main" count="285" uniqueCount="190">
  <si>
    <t>部门预算公开表01</t>
  </si>
  <si>
    <t>部门收支预算总表</t>
  </si>
  <si>
    <t>部门名称:江北区科学技术局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</si>
  <si>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</si>
  <si>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</si>
  <si>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</si>
  <si>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</si>
  <si>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</si>
  <si>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</si>
  <si>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</si>
  <si>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</si>
  <si>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</si>
  <si>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</si>
  <si>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</si>
  <si>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</si>
  <si>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</si>
  <si>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</si>
  <si>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</si>
  <si>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</si>
  <si>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</si>
  <si>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</si>
  <si>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</si>
  <si>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</si>
  <si>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 人力资源事务</t>
  </si>
  <si>
    <t xml:space="preserve">    政府性基金预算拨款</t>
  </si>
  <si>
    <t xml:space="preserve">        其他人力资源事务支出</t>
  </si>
  <si>
    <t>二、专户资金</t>
  </si>
  <si>
    <t>二、科学技术支出</t>
  </si>
  <si>
    <t>三、事业收入（不含专户资金）</t>
  </si>
  <si>
    <t xml:space="preserve">     科学技术管理事务</t>
  </si>
  <si>
    <t>四、事业单位经营收入</t>
  </si>
  <si>
    <t xml:space="preserve">       行政运行（科学技术管理）</t>
  </si>
  <si>
    <t>五、其他收入</t>
  </si>
  <si>
    <t xml:space="preserve">       其他科学技术管理事务支出</t>
  </si>
  <si>
    <t xml:space="preserve">     技术研究与开发</t>
  </si>
  <si>
    <t xml:space="preserve">       其他技术研究与开发支出</t>
  </si>
  <si>
    <t xml:space="preserve">     科学技术普及</t>
  </si>
  <si>
    <t xml:space="preserve">       机构运行（科学技术普及）</t>
  </si>
  <si>
    <t xml:space="preserve">       科普活动</t>
  </si>
  <si>
    <t>三、社会保障和就业支出</t>
  </si>
  <si>
    <t xml:space="preserve">     行政事业单位离退休</t>
  </si>
  <si>
    <t xml:space="preserve">       机关事业单位基本养老保险缴费支出</t>
  </si>
  <si>
    <t xml:space="preserve">       机关事业单位职业年金缴费支出</t>
  </si>
  <si>
    <t>四、住房保障支出</t>
  </si>
  <si>
    <t xml:space="preserve">     住房改革支出</t>
  </si>
  <si>
    <t xml:space="preserve">       住房公积金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</si>
  <si>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</si>
  <si>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</si>
  <si>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</si>
  <si>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</si>
  <si>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</si>
  <si>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</si>
  <si>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</si>
  <si>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</si>
  <si>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其中：一般公共预算结转</t>
  </si>
  <si>
    <t xml:space="preserve">     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</si>
  <si>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</si>
  <si>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</si>
  <si>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</si>
  <si>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</si>
  <si>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部门预算公开表02</t>
  </si>
  <si>
    <t>部门收入预算总表</t>
  </si>
  <si>
    <t>部门名称：江北区科学技术局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</si>
  <si>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</si>
  <si>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</si>
  <si>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</si>
  <si>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</si>
  <si>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</si>
  <si>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</si>
  <si>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</si>
  <si>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</si>
  <si>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江北区科技局</t>
  </si>
  <si>
    <t xml:space="preserve"> 江北区科技局本级</t>
  </si>
  <si>
    <t xml:space="preserve"> 江北区科技局属单位</t>
  </si>
  <si>
    <t xml:space="preserve">   江北区科学普及推广中心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</si>
  <si>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</si>
  <si>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</si>
  <si>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</si>
  <si>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</si>
  <si>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</si>
  <si>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</si>
  <si>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</si>
  <si>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部门预算公开表04</t>
  </si>
  <si>
    <t>财政拨款收支预算表</t>
  </si>
  <si>
    <t>一、本年收入</t>
  </si>
  <si>
    <t>一、本年支出</t>
  </si>
  <si>
    <t>1.一般公共服务支出</t>
  </si>
  <si>
    <t>2.科学技术支出</t>
  </si>
  <si>
    <t>3.社会保障和就业支出</t>
  </si>
  <si>
    <t>4.住房保障支出</t>
  </si>
  <si>
    <t>二、上年结转</t>
  </si>
  <si>
    <t>二、结转下年</t>
  </si>
  <si>
    <t xml:space="preserve">    一般公共预算结算</t>
  </si>
  <si>
    <t>政府性基金预算结转</t>
  </si>
  <si>
    <t xml:space="preserve">     </t>
  </si>
  <si>
    <t>部门预算公开表05</t>
  </si>
  <si>
    <t>一般公共预算支出表</t>
  </si>
  <si>
    <t>功能科目</t>
  </si>
  <si>
    <t>2017年执行数</t>
  </si>
  <si>
    <t>2018年预算数</t>
  </si>
  <si>
    <t>2018年预算数比2017年执行数</t>
  </si>
  <si>
    <t>科目编码</t>
  </si>
  <si>
    <t>科目名称</t>
  </si>
  <si>
    <t>增减额</t>
  </si>
  <si>
    <t>增减比例(%)</t>
  </si>
  <si>
    <t>20110</t>
  </si>
  <si>
    <t>2011099</t>
  </si>
  <si>
    <t>206</t>
  </si>
  <si>
    <t xml:space="preserve">       应用技术研究与开发</t>
  </si>
  <si>
    <t xml:space="preserve">       产业技术研究与开发</t>
  </si>
  <si>
    <t xml:space="preserve">     科技交流与合作</t>
  </si>
  <si>
    <t xml:space="preserve">       其他科技交流与合作支出</t>
  </si>
  <si>
    <t xml:space="preserve">     其他科学技术支出</t>
  </si>
  <si>
    <t xml:space="preserve">       其他科学技术支出</t>
  </si>
  <si>
    <t>四、资源勘探信息等支出</t>
  </si>
  <si>
    <t xml:space="preserve">     支持中小企业发展和管理支出</t>
  </si>
  <si>
    <t xml:space="preserve">       中小企业发展专项</t>
  </si>
  <si>
    <t>五、住房保障支出</t>
  </si>
  <si>
    <t>部门与预算公开表06</t>
  </si>
  <si>
    <t>一般公共预算基本支出表</t>
  </si>
  <si>
    <t>部门预算支出经济分类科目</t>
  </si>
  <si>
    <t>2018年基本支出</t>
  </si>
  <si>
    <t>人员经费</t>
  </si>
  <si>
    <t>公用经费</t>
  </si>
  <si>
    <t>301</t>
  </si>
  <si>
    <t xml:space="preserve">  工资福利支出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</si>
  <si>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</si>
  <si>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</si>
  <si>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</si>
  <si>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</si>
  <si>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</si>
  <si>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</si>
  <si>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</si>
  <si>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</si>
  <si>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30112</t>
  </si>
  <si>
    <t xml:space="preserve">      其他社会保障缴费</t>
  </si>
  <si>
    <t>30113</t>
  </si>
  <si>
    <t xml:space="preserve">      住房公积金</t>
  </si>
  <si>
    <t>30114</t>
  </si>
  <si>
    <t xml:space="preserve">      医疗费</t>
  </si>
  <si>
    <t>30199</t>
  </si>
  <si>
    <t xml:space="preserve">      其他工资福利支出</t>
  </si>
  <si>
    <t>302</t>
  </si>
  <si>
    <t xml:space="preserve">  商品和服务支出</t>
  </si>
  <si>
    <t>30201</t>
  </si>
  <si>
    <t xml:space="preserve">      办公费</t>
  </si>
  <si>
    <t>30209</t>
  </si>
  <si>
    <t xml:space="preserve">      物业管理费</t>
  </si>
  <si>
    <t>30211</t>
  </si>
  <si>
    <t xml:space="preserve">      差旅费</t>
  </si>
  <si>
    <t>30212</t>
  </si>
  <si>
    <t xml:space="preserve">      因公出国（境）费用</t>
  </si>
  <si>
    <t>30217</t>
  </si>
  <si>
    <t xml:space="preserve">      公务接待费</t>
  </si>
  <si>
    <t>30228</t>
  </si>
  <si>
    <t xml:space="preserve">      工会经费</t>
  </si>
  <si>
    <t>30229</t>
  </si>
  <si>
    <t xml:space="preserve">      福利费</t>
  </si>
  <si>
    <t>30239</t>
  </si>
  <si>
    <t xml:space="preserve">      其他交通费用</t>
  </si>
  <si>
    <t>30299</t>
  </si>
  <si>
    <t xml:space="preserve">      其他商品和服务支出</t>
  </si>
  <si>
    <t>303</t>
  </si>
  <si>
    <t xml:space="preserve">  对个人和家庭的补助</t>
  </si>
  <si>
    <t>30302</t>
  </si>
  <si>
    <t xml:space="preserve">      退休费</t>
  </si>
  <si>
    <t xml:space="preserve"> 资本性支出</t>
  </si>
  <si>
    <t xml:space="preserve">      办公设备购置</t>
  </si>
  <si>
    <t>部门预算公开表07</t>
  </si>
  <si>
    <t>政府性基金预算支出表</t>
  </si>
  <si>
    <t>部门名称</t>
  </si>
  <si>
    <t>本年政府性基金预算支出</t>
  </si>
  <si>
    <t>填编码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</si>
  <si>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</si>
  <si>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</si>
  <si>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</si>
  <si>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</si>
  <si>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</si>
  <si>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</si>
  <si>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注：江北区科学技术局没有政府性基金预算拨款安排的支出，故本表无数据。</t>
  </si>
  <si>
    <t>部门预算公开表08</t>
  </si>
  <si>
    <t>一般公共预算“三公”经费支出表</t>
  </si>
  <si>
    <t>项  目</t>
  </si>
  <si>
    <t>合  计</t>
  </si>
  <si>
    <t>1.因公出国（境）费用</t>
  </si>
  <si>
    <t>由区政府统筹安排控制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</si>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</sst>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10"/>
      <name val="方正书宋_GBK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SimSun"/>
      <family val="0"/>
    </font>
    <font>
      <sz val="9"/>
      <name val="方正书宋_GBK"/>
      <family val="0"/>
    </font>
    <font>
      <sz val="14"/>
      <color indexed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rgb="FFFF0000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176" fontId="54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177" fontId="2" fillId="0" borderId="2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4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9" fontId="2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workbookViewId="0" topLeftCell="A1">
      <selection activeCell="C19" sqref="C19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31.7539062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7"/>
    </row>
    <row r="2" spans="1:4" ht="15" customHeight="1">
      <c r="A2" s="68"/>
      <c r="D2" s="69" t="s">
        <v>0</v>
      </c>
    </row>
    <row r="3" spans="1:253" s="8" customFormat="1" ht="28.5" customHeight="1">
      <c r="A3" s="70" t="s">
        <v>1</v>
      </c>
      <c r="B3" s="70"/>
      <c r="C3" s="71"/>
      <c r="D3" s="7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9" t="s">
        <v>2</v>
      </c>
      <c r="B4" s="6"/>
      <c r="C4" s="6"/>
      <c r="D4" s="72" t="s">
        <v>3</v>
      </c>
      <c r="H4" s="101"/>
      <c r="I4" s="101"/>
      <c r="J4" s="101"/>
      <c r="K4" s="101"/>
      <c r="L4" s="101"/>
    </row>
    <row r="5" spans="1:20" ht="21" customHeight="1">
      <c r="A5" s="73" t="s">
        <v>4</v>
      </c>
      <c r="B5" s="74"/>
      <c r="C5" s="73" t="s">
        <v>5</v>
      </c>
      <c r="D5" s="75"/>
      <c r="E5" s="101"/>
      <c r="H5" s="101"/>
      <c r="I5" s="101"/>
      <c r="J5" s="101"/>
      <c r="K5" s="101"/>
      <c r="L5" s="101"/>
      <c r="M5" s="101"/>
      <c r="Q5" s="101"/>
      <c r="R5" s="101"/>
      <c r="S5" s="101"/>
      <c r="T5" s="101"/>
    </row>
    <row r="6" spans="1:30" ht="21" customHeight="1">
      <c r="A6" s="76" t="s">
        <v>6</v>
      </c>
      <c r="B6" s="76" t="s">
        <v>7</v>
      </c>
      <c r="C6" s="76" t="s">
        <v>6</v>
      </c>
      <c r="D6" s="29" t="s">
        <v>7</v>
      </c>
      <c r="E6" s="101"/>
      <c r="F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T6" s="101"/>
      <c r="U6" s="101"/>
      <c r="AD6" s="101"/>
    </row>
    <row r="7" spans="1:24" ht="21" customHeight="1">
      <c r="A7" s="40" t="s">
        <v>8</v>
      </c>
      <c r="B7" s="77">
        <v>824.85</v>
      </c>
      <c r="C7" s="57" t="s">
        <v>9</v>
      </c>
      <c r="D7" s="58">
        <v>3.7</v>
      </c>
      <c r="E7" s="101"/>
      <c r="F7" s="101"/>
      <c r="G7" s="102"/>
      <c r="J7" s="101"/>
      <c r="K7" s="105" t="s">
        <v>10</v>
      </c>
      <c r="L7" s="106" t="s">
        <v>11</v>
      </c>
      <c r="M7" s="106" t="s">
        <v>12</v>
      </c>
      <c r="N7" s="106" t="s">
        <v>13</v>
      </c>
      <c r="O7" s="105" t="s">
        <v>14</v>
      </c>
      <c r="P7" s="105" t="s">
        <v>15</v>
      </c>
      <c r="Q7" s="106" t="s">
        <v>16</v>
      </c>
      <c r="R7" s="105" t="s">
        <v>17</v>
      </c>
      <c r="S7" s="106" t="s">
        <v>18</v>
      </c>
      <c r="T7" s="108" t="s">
        <v>19</v>
      </c>
      <c r="U7" s="105" t="s">
        <v>18</v>
      </c>
      <c r="V7" s="105" t="s">
        <v>18</v>
      </c>
      <c r="W7" s="105" t="s">
        <v>20</v>
      </c>
      <c r="X7" s="105" t="s">
        <v>21</v>
      </c>
    </row>
    <row r="8" spans="1:28" ht="21" customHeight="1">
      <c r="A8" s="9" t="s">
        <v>22</v>
      </c>
      <c r="B8" s="77">
        <v>824.85</v>
      </c>
      <c r="C8" s="57" t="s">
        <v>23</v>
      </c>
      <c r="D8" s="58">
        <v>3.7</v>
      </c>
      <c r="H8" s="101"/>
      <c r="I8" s="101"/>
      <c r="K8" s="107"/>
      <c r="L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B8" s="101"/>
    </row>
    <row r="9" spans="1:29" ht="21" customHeight="1">
      <c r="A9" s="9" t="s">
        <v>24</v>
      </c>
      <c r="B9" s="77">
        <v>0</v>
      </c>
      <c r="C9" s="57" t="s">
        <v>25</v>
      </c>
      <c r="D9" s="58">
        <v>3.7</v>
      </c>
      <c r="J9" s="101"/>
      <c r="K9" s="101"/>
      <c r="L9" s="101"/>
      <c r="O9" s="101"/>
      <c r="R9" s="101"/>
      <c r="S9" s="101"/>
      <c r="T9" s="101"/>
      <c r="U9" s="101"/>
      <c r="X9" s="101"/>
      <c r="Y9" s="101"/>
      <c r="AC9" s="101"/>
    </row>
    <row r="10" spans="1:28" ht="21" customHeight="1">
      <c r="A10" s="40" t="s">
        <v>26</v>
      </c>
      <c r="B10" s="77">
        <v>0</v>
      </c>
      <c r="C10" s="57" t="s">
        <v>27</v>
      </c>
      <c r="D10" s="58">
        <f>D11+D14+D16</f>
        <v>678.1800000000001</v>
      </c>
      <c r="E10" s="101"/>
      <c r="O10" s="101"/>
      <c r="P10" s="101"/>
      <c r="Q10" s="101"/>
      <c r="R10" s="101"/>
      <c r="S10" s="101"/>
      <c r="T10" s="101"/>
      <c r="AB10" s="101"/>
    </row>
    <row r="11" spans="1:31" ht="30" customHeight="1">
      <c r="A11" s="60" t="s">
        <v>28</v>
      </c>
      <c r="B11" s="77">
        <v>0</v>
      </c>
      <c r="C11" s="57" t="s">
        <v>29</v>
      </c>
      <c r="D11" s="58">
        <v>444.5</v>
      </c>
      <c r="E11" s="101"/>
      <c r="N11" s="101"/>
      <c r="O11" s="101"/>
      <c r="P11" s="101"/>
      <c r="Q11" s="101"/>
      <c r="R11" s="101"/>
      <c r="AE11" s="101"/>
    </row>
    <row r="12" spans="1:17" ht="21" customHeight="1">
      <c r="A12" s="60" t="s">
        <v>30</v>
      </c>
      <c r="B12" s="78">
        <v>0</v>
      </c>
      <c r="C12" s="57" t="s">
        <v>31</v>
      </c>
      <c r="D12" s="58">
        <v>263.07</v>
      </c>
      <c r="E12" s="101"/>
      <c r="G12" s="101"/>
      <c r="I12" s="101"/>
      <c r="N12" s="101"/>
      <c r="O12" s="101"/>
      <c r="P12" s="101"/>
      <c r="Q12" s="101"/>
    </row>
    <row r="13" spans="1:9" ht="21" customHeight="1">
      <c r="A13" s="60" t="s">
        <v>32</v>
      </c>
      <c r="B13" s="78">
        <v>0</v>
      </c>
      <c r="C13" s="57" t="s">
        <v>33</v>
      </c>
      <c r="D13" s="58">
        <v>181.43</v>
      </c>
      <c r="E13" s="101"/>
      <c r="G13" s="101"/>
      <c r="I13" s="101"/>
    </row>
    <row r="14" spans="1:21" ht="21" customHeight="1">
      <c r="A14" s="65"/>
      <c r="B14" s="78"/>
      <c r="C14" s="57" t="s">
        <v>34</v>
      </c>
      <c r="D14" s="58">
        <v>96</v>
      </c>
      <c r="E14" s="101"/>
      <c r="G14" s="101"/>
      <c r="I14" s="101"/>
      <c r="U14" s="101"/>
    </row>
    <row r="15" spans="1:21" ht="21" customHeight="1">
      <c r="A15" s="65"/>
      <c r="B15" s="78"/>
      <c r="C15" s="57" t="s">
        <v>35</v>
      </c>
      <c r="D15" s="58">
        <v>96</v>
      </c>
      <c r="E15" s="101"/>
      <c r="G15" s="101"/>
      <c r="I15" s="101"/>
      <c r="U15" s="101"/>
    </row>
    <row r="16" spans="1:21" ht="21" customHeight="1">
      <c r="A16" s="65"/>
      <c r="B16" s="78"/>
      <c r="C16" s="57" t="s">
        <v>36</v>
      </c>
      <c r="D16" s="58">
        <v>137.68</v>
      </c>
      <c r="E16" s="101"/>
      <c r="G16" s="101"/>
      <c r="I16" s="101"/>
      <c r="U16" s="101"/>
    </row>
    <row r="17" spans="1:21" ht="21" customHeight="1">
      <c r="A17" s="65"/>
      <c r="B17" s="78"/>
      <c r="C17" s="57" t="s">
        <v>37</v>
      </c>
      <c r="D17" s="58">
        <v>65.68</v>
      </c>
      <c r="E17" s="101"/>
      <c r="G17" s="101"/>
      <c r="I17" s="101"/>
      <c r="U17" s="101"/>
    </row>
    <row r="18" spans="1:21" ht="21" customHeight="1">
      <c r="A18" s="65"/>
      <c r="B18" s="78"/>
      <c r="C18" s="57" t="s">
        <v>38</v>
      </c>
      <c r="D18" s="58">
        <v>72</v>
      </c>
      <c r="E18" s="101"/>
      <c r="G18" s="101"/>
      <c r="I18" s="101"/>
      <c r="U18" s="101"/>
    </row>
    <row r="19" spans="1:21" ht="21" customHeight="1">
      <c r="A19" s="65"/>
      <c r="B19" s="78"/>
      <c r="C19" s="57" t="s">
        <v>39</v>
      </c>
      <c r="D19" s="58">
        <v>58.47</v>
      </c>
      <c r="E19" s="101"/>
      <c r="G19" s="101"/>
      <c r="I19" s="101"/>
      <c r="U19" s="101"/>
    </row>
    <row r="20" spans="1:21" ht="21" customHeight="1">
      <c r="A20" s="65"/>
      <c r="B20" s="78"/>
      <c r="C20" s="57" t="s">
        <v>40</v>
      </c>
      <c r="D20" s="58">
        <v>58.47</v>
      </c>
      <c r="E20" s="101"/>
      <c r="G20" s="101"/>
      <c r="I20" s="101"/>
      <c r="U20" s="101"/>
    </row>
    <row r="21" spans="1:21" ht="21" customHeight="1">
      <c r="A21" s="65"/>
      <c r="B21" s="78"/>
      <c r="C21" s="57" t="s">
        <v>41</v>
      </c>
      <c r="D21" s="58">
        <v>41.76</v>
      </c>
      <c r="E21" s="101"/>
      <c r="G21" s="101"/>
      <c r="I21" s="101"/>
      <c r="U21" s="101"/>
    </row>
    <row r="22" spans="1:21" ht="21" customHeight="1">
      <c r="A22" s="65"/>
      <c r="B22" s="78"/>
      <c r="C22" s="57" t="s">
        <v>42</v>
      </c>
      <c r="D22" s="58">
        <v>16.71</v>
      </c>
      <c r="E22" s="101"/>
      <c r="G22" s="101"/>
      <c r="I22" s="101"/>
      <c r="U22" s="101"/>
    </row>
    <row r="23" spans="1:21" ht="21" customHeight="1">
      <c r="A23" s="65"/>
      <c r="B23" s="78"/>
      <c r="C23" s="57" t="s">
        <v>43</v>
      </c>
      <c r="D23" s="58">
        <v>86.87</v>
      </c>
      <c r="E23" s="101"/>
      <c r="G23" s="101"/>
      <c r="I23" s="101"/>
      <c r="U23" s="101"/>
    </row>
    <row r="24" spans="1:21" ht="21" customHeight="1">
      <c r="A24" s="65"/>
      <c r="B24" s="78"/>
      <c r="C24" s="57" t="s">
        <v>44</v>
      </c>
      <c r="D24" s="58">
        <v>86.87</v>
      </c>
      <c r="E24" s="101"/>
      <c r="G24" s="101"/>
      <c r="I24" s="101"/>
      <c r="U24" s="101"/>
    </row>
    <row r="25" spans="1:21" ht="21" customHeight="1">
      <c r="A25" s="65"/>
      <c r="B25" s="78"/>
      <c r="C25" s="57" t="s">
        <v>45</v>
      </c>
      <c r="D25" s="58">
        <v>86.87</v>
      </c>
      <c r="E25" s="101"/>
      <c r="G25" s="101"/>
      <c r="I25" s="101"/>
      <c r="U25" s="101"/>
    </row>
    <row r="26" spans="1:21" ht="21" customHeight="1">
      <c r="A26" s="65"/>
      <c r="B26" s="78"/>
      <c r="C26" s="35"/>
      <c r="D26" s="77"/>
      <c r="E26" s="101"/>
      <c r="G26" s="101"/>
      <c r="I26" s="101"/>
      <c r="U26" s="101"/>
    </row>
    <row r="27" spans="1:9" ht="21" customHeight="1">
      <c r="A27" s="23" t="s">
        <v>46</v>
      </c>
      <c r="B27" s="80">
        <v>824.85</v>
      </c>
      <c r="C27" s="34" t="s">
        <v>47</v>
      </c>
      <c r="D27" s="80">
        <f>D7+D10+D19+D23</f>
        <v>827.2200000000001</v>
      </c>
      <c r="G27" s="101"/>
      <c r="I27" s="101"/>
    </row>
    <row r="28" spans="1:9" ht="21" customHeight="1">
      <c r="A28" s="40" t="s">
        <v>48</v>
      </c>
      <c r="B28" s="80"/>
      <c r="C28" s="103" t="s">
        <v>49</v>
      </c>
      <c r="D28" s="80"/>
      <c r="G28" s="101"/>
      <c r="I28" s="101"/>
    </row>
    <row r="29" spans="1:7" ht="21" customHeight="1">
      <c r="A29" s="40" t="s">
        <v>50</v>
      </c>
      <c r="B29" s="80"/>
      <c r="C29" s="81" t="s">
        <v>51</v>
      </c>
      <c r="D29" s="80"/>
      <c r="G29" s="101"/>
    </row>
    <row r="30" spans="1:7" ht="21" customHeight="1">
      <c r="A30" s="40" t="s">
        <v>52</v>
      </c>
      <c r="B30" s="80"/>
      <c r="C30" s="81"/>
      <c r="D30" s="80"/>
      <c r="G30" s="101"/>
    </row>
    <row r="31" spans="1:7" ht="21" customHeight="1">
      <c r="A31" s="40" t="s">
        <v>53</v>
      </c>
      <c r="B31" s="80"/>
      <c r="C31" s="81" t="s">
        <v>20</v>
      </c>
      <c r="D31" s="80"/>
      <c r="G31" s="101"/>
    </row>
    <row r="32" spans="1:7" ht="21" customHeight="1">
      <c r="A32" s="40" t="s">
        <v>54</v>
      </c>
      <c r="B32" s="80">
        <v>2.37</v>
      </c>
      <c r="C32" s="81"/>
      <c r="D32" s="80"/>
      <c r="G32" s="101"/>
    </row>
    <row r="33" spans="1:7" ht="21" customHeight="1">
      <c r="A33" s="65" t="s">
        <v>55</v>
      </c>
      <c r="B33" s="80"/>
      <c r="C33" s="81"/>
      <c r="D33" s="80"/>
      <c r="G33" s="101"/>
    </row>
    <row r="34" spans="1:7" ht="21" customHeight="1">
      <c r="A34" s="40" t="s">
        <v>56</v>
      </c>
      <c r="B34" s="80"/>
      <c r="C34" s="81"/>
      <c r="D34" s="80"/>
      <c r="G34" s="101"/>
    </row>
    <row r="35" spans="1:7" ht="21" customHeight="1">
      <c r="A35" s="40" t="s">
        <v>57</v>
      </c>
      <c r="B35" s="82"/>
      <c r="C35" s="81"/>
      <c r="D35" s="80"/>
      <c r="G35" s="101"/>
    </row>
    <row r="36" spans="1:7" ht="21" customHeight="1">
      <c r="A36" s="23" t="s">
        <v>58</v>
      </c>
      <c r="B36" s="80">
        <v>827.22</v>
      </c>
      <c r="C36" s="23" t="s">
        <v>59</v>
      </c>
      <c r="D36" s="80">
        <v>827.22</v>
      </c>
      <c r="F36" s="101"/>
      <c r="G36" s="101"/>
    </row>
    <row r="37" spans="1:4" ht="33" customHeight="1">
      <c r="A37" s="104"/>
      <c r="B37" s="104"/>
      <c r="C37" s="104"/>
      <c r="D37" s="104"/>
    </row>
    <row r="38" ht="19.5" customHeight="1">
      <c r="A38"/>
    </row>
  </sheetData>
  <sheetProtection/>
  <mergeCells count="1">
    <mergeCell ref="A37:D37"/>
  </mergeCells>
  <printOptions/>
  <pageMargins left="0.86" right="0.75" top="0.42" bottom="0.17" header="0.42" footer="0.18"/>
  <pageSetup fitToHeight="1" fitToWidth="1" horizontalDpi="1200" verticalDpi="12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8" sqref="A8:A11"/>
    </sheetView>
  </sheetViews>
  <sheetFormatPr defaultColWidth="9.00390625" defaultRowHeight="14.25"/>
  <cols>
    <col min="1" max="1" width="24.87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7"/>
    </row>
    <row r="2" spans="1:13" ht="14.25">
      <c r="A2" s="68"/>
      <c r="C2" s="69"/>
      <c r="D2" s="91"/>
      <c r="K2" s="97" t="s">
        <v>60</v>
      </c>
      <c r="L2" s="91"/>
      <c r="M2" s="91"/>
    </row>
    <row r="3" spans="1:13" ht="30" customHeight="1">
      <c r="A3" s="92" t="s">
        <v>61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48"/>
    </row>
    <row r="4" spans="1:13" ht="16.5" customHeight="1">
      <c r="A4" s="93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98" t="s">
        <v>3</v>
      </c>
      <c r="L4" s="99"/>
      <c r="M4" s="100"/>
    </row>
    <row r="5" spans="1:13" ht="18" customHeight="1">
      <c r="A5" s="89" t="s">
        <v>63</v>
      </c>
      <c r="B5" s="54" t="s">
        <v>18</v>
      </c>
      <c r="C5" s="50" t="s">
        <v>10</v>
      </c>
      <c r="D5" s="94"/>
      <c r="E5" s="95"/>
      <c r="F5" s="54" t="s">
        <v>64</v>
      </c>
      <c r="G5" s="54" t="s">
        <v>65</v>
      </c>
      <c r="H5" s="54" t="s">
        <v>13</v>
      </c>
      <c r="I5" s="54" t="s">
        <v>66</v>
      </c>
      <c r="J5" s="54" t="s">
        <v>67</v>
      </c>
      <c r="K5" s="54" t="s">
        <v>68</v>
      </c>
      <c r="L5" s="54" t="s">
        <v>16</v>
      </c>
      <c r="M5" s="54" t="s">
        <v>17</v>
      </c>
    </row>
    <row r="6" spans="1:13" ht="51" customHeight="1">
      <c r="A6" s="28"/>
      <c r="B6" s="54"/>
      <c r="C6" s="54" t="s">
        <v>15</v>
      </c>
      <c r="D6" s="54" t="s">
        <v>69</v>
      </c>
      <c r="E6" s="54" t="s">
        <v>70</v>
      </c>
      <c r="F6" s="7"/>
      <c r="G6" s="7"/>
      <c r="H6" s="7"/>
      <c r="I6" s="7"/>
      <c r="J6" s="7"/>
      <c r="K6" s="7"/>
      <c r="L6" s="7"/>
      <c r="M6" s="54"/>
    </row>
    <row r="7" spans="1:13" ht="21" customHeight="1">
      <c r="A7" s="7" t="s">
        <v>15</v>
      </c>
      <c r="B7" s="9">
        <v>827.22</v>
      </c>
      <c r="C7" s="9">
        <v>824.85</v>
      </c>
      <c r="D7" s="9">
        <v>824.85</v>
      </c>
      <c r="E7" s="9"/>
      <c r="F7" s="9"/>
      <c r="G7" s="9"/>
      <c r="H7" s="9"/>
      <c r="I7" s="9"/>
      <c r="J7" s="9"/>
      <c r="K7" s="9"/>
      <c r="L7" s="9"/>
      <c r="M7" s="9">
        <v>2.37</v>
      </c>
    </row>
    <row r="8" spans="1:13" ht="21" customHeight="1">
      <c r="A8" s="9" t="s">
        <v>71</v>
      </c>
      <c r="B8" s="9">
        <v>827.22</v>
      </c>
      <c r="C8" s="9">
        <v>824.85</v>
      </c>
      <c r="D8" s="9">
        <v>824.85</v>
      </c>
      <c r="E8" s="9"/>
      <c r="F8" s="9"/>
      <c r="G8" s="9"/>
      <c r="H8" s="9"/>
      <c r="I8" s="9"/>
      <c r="J8" s="9"/>
      <c r="K8" s="9"/>
      <c r="L8" s="9"/>
      <c r="M8" s="9">
        <v>2.37</v>
      </c>
    </row>
    <row r="9" spans="1:13" ht="21" customHeight="1">
      <c r="A9" s="9" t="s">
        <v>72</v>
      </c>
      <c r="B9" s="9">
        <v>653.63</v>
      </c>
      <c r="C9" s="9">
        <v>651.26</v>
      </c>
      <c r="D9" s="9">
        <v>651.26</v>
      </c>
      <c r="E9" s="9"/>
      <c r="F9" s="9"/>
      <c r="G9" s="9"/>
      <c r="H9" s="9"/>
      <c r="I9" s="9"/>
      <c r="J9" s="9"/>
      <c r="K9" s="9"/>
      <c r="L9" s="9"/>
      <c r="M9" s="9">
        <v>2.37</v>
      </c>
    </row>
    <row r="10" spans="1:13" ht="21" customHeight="1">
      <c r="A10" s="9" t="s">
        <v>73</v>
      </c>
      <c r="B10" s="9">
        <v>173.59</v>
      </c>
      <c r="C10" s="9">
        <v>173.59</v>
      </c>
      <c r="D10" s="9">
        <v>173.59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 t="s">
        <v>74</v>
      </c>
      <c r="B11" s="9">
        <v>173.59</v>
      </c>
      <c r="C11" s="9">
        <v>173.59</v>
      </c>
      <c r="D11" s="9">
        <v>173.59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" ht="14.25">
      <c r="A19" s="96"/>
      <c r="B19" s="96"/>
      <c r="C19" s="96"/>
    </row>
  </sheetData>
  <sheetProtection/>
  <mergeCells count="15">
    <mergeCell ref="K2:M2"/>
    <mergeCell ref="A3:M3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9" sqref="F19"/>
    </sheetView>
  </sheetViews>
  <sheetFormatPr defaultColWidth="9.00390625" defaultRowHeight="14.25"/>
  <cols>
    <col min="1" max="1" width="24.37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7"/>
    </row>
    <row r="2" ht="14.25">
      <c r="H2" s="2" t="s">
        <v>75</v>
      </c>
    </row>
    <row r="3" spans="1:8" ht="29.25" customHeight="1">
      <c r="A3" s="84" t="s">
        <v>76</v>
      </c>
      <c r="B3" s="85"/>
      <c r="C3" s="85"/>
      <c r="D3" s="85"/>
      <c r="E3" s="85"/>
      <c r="F3" s="85"/>
      <c r="G3" s="85"/>
      <c r="H3" s="85"/>
    </row>
    <row r="4" spans="1:8" ht="27" customHeight="1">
      <c r="A4" s="86" t="s">
        <v>62</v>
      </c>
      <c r="B4" s="87"/>
      <c r="C4" s="87"/>
      <c r="D4" s="87"/>
      <c r="E4" s="87"/>
      <c r="F4" s="87"/>
      <c r="G4" s="87"/>
      <c r="H4" s="88" t="s">
        <v>3</v>
      </c>
    </row>
    <row r="5" spans="1:8" ht="14.25" customHeight="1">
      <c r="A5" s="89" t="s">
        <v>63</v>
      </c>
      <c r="B5" s="54" t="s">
        <v>18</v>
      </c>
      <c r="C5" s="50" t="s">
        <v>77</v>
      </c>
      <c r="D5" s="32"/>
      <c r="E5" s="54" t="s">
        <v>78</v>
      </c>
      <c r="F5" s="54" t="s">
        <v>79</v>
      </c>
      <c r="G5" s="54" t="s">
        <v>49</v>
      </c>
      <c r="H5" s="54" t="s">
        <v>51</v>
      </c>
    </row>
    <row r="6" spans="1:8" ht="21.75" customHeight="1">
      <c r="A6" s="28"/>
      <c r="B6" s="54"/>
      <c r="C6" s="54" t="s">
        <v>80</v>
      </c>
      <c r="D6" s="54" t="s">
        <v>81</v>
      </c>
      <c r="E6" s="7"/>
      <c r="F6" s="7"/>
      <c r="G6" s="7"/>
      <c r="H6" s="7"/>
    </row>
    <row r="7" spans="1:8" ht="14.25">
      <c r="A7" s="7" t="s">
        <v>15</v>
      </c>
      <c r="B7" s="7">
        <v>827.22</v>
      </c>
      <c r="C7" s="7">
        <v>526.54</v>
      </c>
      <c r="D7" s="7">
        <v>67.18</v>
      </c>
      <c r="E7" s="7">
        <v>233.5</v>
      </c>
      <c r="F7" s="7"/>
      <c r="G7" s="7"/>
      <c r="H7" s="7"/>
    </row>
    <row r="8" spans="1:8" ht="14.25">
      <c r="A8" s="9" t="s">
        <v>71</v>
      </c>
      <c r="B8" s="7">
        <v>827.22</v>
      </c>
      <c r="C8" s="7">
        <v>526.54</v>
      </c>
      <c r="D8" s="7">
        <v>67.18</v>
      </c>
      <c r="E8" s="7">
        <v>233.5</v>
      </c>
      <c r="F8" s="7"/>
      <c r="G8" s="7"/>
      <c r="H8" s="7"/>
    </row>
    <row r="9" spans="1:8" ht="14.25">
      <c r="A9" s="9" t="s">
        <v>72</v>
      </c>
      <c r="B9" s="7">
        <v>653.63</v>
      </c>
      <c r="C9" s="7">
        <v>453.33</v>
      </c>
      <c r="D9" s="7">
        <v>56.8</v>
      </c>
      <c r="E9" s="7">
        <v>143.5</v>
      </c>
      <c r="F9" s="7"/>
      <c r="G9" s="7"/>
      <c r="H9" s="7"/>
    </row>
    <row r="10" spans="1:8" ht="14.25">
      <c r="A10" s="9" t="s">
        <v>73</v>
      </c>
      <c r="B10" s="7">
        <v>173.59</v>
      </c>
      <c r="C10" s="7">
        <v>73.21</v>
      </c>
      <c r="D10" s="7">
        <v>10.38</v>
      </c>
      <c r="E10" s="7">
        <v>90</v>
      </c>
      <c r="F10" s="7"/>
      <c r="G10" s="7"/>
      <c r="H10" s="7"/>
    </row>
    <row r="11" spans="1:8" ht="14.25">
      <c r="A11" s="9" t="s">
        <v>74</v>
      </c>
      <c r="B11" s="7">
        <v>173.59</v>
      </c>
      <c r="C11" s="7">
        <v>73.21</v>
      </c>
      <c r="D11" s="7">
        <v>10.38</v>
      </c>
      <c r="E11" s="7">
        <v>90</v>
      </c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90"/>
      <c r="B27" s="90"/>
      <c r="C27" s="90"/>
      <c r="D27" s="90"/>
      <c r="E27" s="5"/>
      <c r="F27" s="5"/>
      <c r="G27" s="5"/>
      <c r="H27" s="5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C20" sqref="C20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7"/>
    </row>
    <row r="2" spans="1:4" ht="14.25">
      <c r="A2" s="68"/>
      <c r="D2" s="69" t="s">
        <v>82</v>
      </c>
    </row>
    <row r="3" spans="1:4" ht="27">
      <c r="A3" s="70" t="s">
        <v>83</v>
      </c>
      <c r="B3" s="70"/>
      <c r="C3" s="71"/>
      <c r="D3" s="71"/>
    </row>
    <row r="4" spans="1:4" ht="14.25">
      <c r="A4" s="49" t="s">
        <v>62</v>
      </c>
      <c r="B4" s="6"/>
      <c r="C4" s="6"/>
      <c r="D4" s="72" t="s">
        <v>3</v>
      </c>
    </row>
    <row r="5" spans="1:4" ht="14.25">
      <c r="A5" s="73" t="s">
        <v>4</v>
      </c>
      <c r="B5" s="74"/>
      <c r="C5" s="73" t="s">
        <v>5</v>
      </c>
      <c r="D5" s="75"/>
    </row>
    <row r="6" spans="1:4" ht="33" customHeight="1">
      <c r="A6" s="76" t="s">
        <v>6</v>
      </c>
      <c r="B6" s="76" t="s">
        <v>7</v>
      </c>
      <c r="C6" s="76" t="s">
        <v>6</v>
      </c>
      <c r="D6" s="76" t="s">
        <v>7</v>
      </c>
    </row>
    <row r="7" spans="1:4" ht="14.25">
      <c r="A7" s="40" t="s">
        <v>84</v>
      </c>
      <c r="B7" s="77">
        <v>824.85</v>
      </c>
      <c r="C7" s="35" t="s">
        <v>85</v>
      </c>
      <c r="D7" s="78">
        <f>D8+D11+D20+D24</f>
        <v>827.2200000000001</v>
      </c>
    </row>
    <row r="8" spans="1:4" ht="14.25">
      <c r="A8" s="9" t="s">
        <v>22</v>
      </c>
      <c r="B8" s="77">
        <v>824.85</v>
      </c>
      <c r="C8" s="57" t="s">
        <v>86</v>
      </c>
      <c r="D8" s="58">
        <v>3.7</v>
      </c>
    </row>
    <row r="9" spans="1:4" ht="14.25">
      <c r="A9" s="9" t="s">
        <v>24</v>
      </c>
      <c r="B9" s="77"/>
      <c r="C9" s="57" t="s">
        <v>23</v>
      </c>
      <c r="D9" s="58">
        <v>3.7</v>
      </c>
    </row>
    <row r="10" spans="1:4" ht="14.25">
      <c r="A10" s="40"/>
      <c r="B10" s="77"/>
      <c r="C10" s="57" t="s">
        <v>25</v>
      </c>
      <c r="D10" s="58">
        <v>3.7</v>
      </c>
    </row>
    <row r="11" spans="1:4" ht="14.25">
      <c r="A11" s="60"/>
      <c r="B11" s="77"/>
      <c r="C11" s="57" t="s">
        <v>87</v>
      </c>
      <c r="D11" s="58">
        <f>D12+D15+D17</f>
        <v>678.1800000000001</v>
      </c>
    </row>
    <row r="12" spans="1:4" ht="14.25">
      <c r="A12" s="60"/>
      <c r="B12" s="78"/>
      <c r="C12" s="57" t="s">
        <v>29</v>
      </c>
      <c r="D12" s="58">
        <v>444.5</v>
      </c>
    </row>
    <row r="13" spans="1:4" ht="14.25">
      <c r="A13" s="79"/>
      <c r="B13" s="78"/>
      <c r="C13" s="57" t="s">
        <v>31</v>
      </c>
      <c r="D13" s="58">
        <v>263.07</v>
      </c>
    </row>
    <row r="14" spans="1:4" ht="14.25">
      <c r="A14" s="79"/>
      <c r="B14" s="78"/>
      <c r="C14" s="57" t="s">
        <v>33</v>
      </c>
      <c r="D14" s="58">
        <v>181.43</v>
      </c>
    </row>
    <row r="15" spans="1:4" ht="14.25">
      <c r="A15" s="23"/>
      <c r="B15" s="80"/>
      <c r="C15" s="57" t="s">
        <v>34</v>
      </c>
      <c r="D15" s="58">
        <v>96</v>
      </c>
    </row>
    <row r="16" spans="1:4" ht="14.25">
      <c r="A16" s="23"/>
      <c r="B16" s="80"/>
      <c r="C16" s="57" t="s">
        <v>35</v>
      </c>
      <c r="D16" s="58">
        <v>96</v>
      </c>
    </row>
    <row r="17" spans="1:4" ht="14.25">
      <c r="A17" s="23"/>
      <c r="B17" s="80"/>
      <c r="C17" s="57" t="s">
        <v>36</v>
      </c>
      <c r="D17" s="58">
        <v>137.68</v>
      </c>
    </row>
    <row r="18" spans="1:4" ht="14.25">
      <c r="A18" s="23"/>
      <c r="B18" s="80"/>
      <c r="C18" s="57" t="s">
        <v>37</v>
      </c>
      <c r="D18" s="58">
        <v>65.68</v>
      </c>
    </row>
    <row r="19" spans="1:4" ht="14.25">
      <c r="A19" s="23"/>
      <c r="B19" s="80"/>
      <c r="C19" s="57" t="s">
        <v>38</v>
      </c>
      <c r="D19" s="58">
        <v>72</v>
      </c>
    </row>
    <row r="20" spans="1:4" ht="14.25">
      <c r="A20" s="23"/>
      <c r="B20" s="80"/>
      <c r="C20" s="57" t="s">
        <v>88</v>
      </c>
      <c r="D20" s="58">
        <v>58.47</v>
      </c>
    </row>
    <row r="21" spans="1:4" ht="14.25">
      <c r="A21" s="23"/>
      <c r="B21" s="80"/>
      <c r="C21" s="57" t="s">
        <v>40</v>
      </c>
      <c r="D21" s="58">
        <v>58.47</v>
      </c>
    </row>
    <row r="22" spans="1:4" ht="14.25">
      <c r="A22" s="23"/>
      <c r="B22" s="80"/>
      <c r="C22" s="57" t="s">
        <v>41</v>
      </c>
      <c r="D22" s="58">
        <v>41.76</v>
      </c>
    </row>
    <row r="23" spans="1:4" ht="14.25">
      <c r="A23" s="23"/>
      <c r="B23" s="80"/>
      <c r="C23" s="57" t="s">
        <v>42</v>
      </c>
      <c r="D23" s="58">
        <v>16.71</v>
      </c>
    </row>
    <row r="24" spans="1:4" ht="14.25">
      <c r="A24" s="23"/>
      <c r="B24" s="80"/>
      <c r="C24" s="57" t="s">
        <v>89</v>
      </c>
      <c r="D24" s="58">
        <v>86.87</v>
      </c>
    </row>
    <row r="25" spans="1:4" ht="14.25">
      <c r="A25" s="23"/>
      <c r="B25" s="80"/>
      <c r="C25" s="57" t="s">
        <v>44</v>
      </c>
      <c r="D25" s="58">
        <v>86.87</v>
      </c>
    </row>
    <row r="26" spans="1:4" ht="14.25">
      <c r="A26" s="23"/>
      <c r="B26" s="80"/>
      <c r="C26" s="57" t="s">
        <v>45</v>
      </c>
      <c r="D26" s="58">
        <v>86.87</v>
      </c>
    </row>
    <row r="27" spans="1:4" ht="14.25">
      <c r="A27" s="23"/>
      <c r="B27" s="80"/>
      <c r="C27" s="35"/>
      <c r="D27" s="34"/>
    </row>
    <row r="28" spans="1:4" ht="14.25">
      <c r="A28" s="40"/>
      <c r="B28" s="80"/>
      <c r="C28" s="81"/>
      <c r="D28" s="81"/>
    </row>
    <row r="29" spans="1:4" ht="14.25">
      <c r="A29" s="60" t="s">
        <v>90</v>
      </c>
      <c r="B29" s="80"/>
      <c r="C29" s="35" t="s">
        <v>91</v>
      </c>
      <c r="D29" s="35"/>
    </row>
    <row r="30" spans="1:4" ht="14.25">
      <c r="A30" s="65" t="s">
        <v>92</v>
      </c>
      <c r="B30" s="80">
        <v>2.37</v>
      </c>
      <c r="C30" s="81"/>
      <c r="D30" s="81"/>
    </row>
    <row r="31" spans="1:4" ht="14.25">
      <c r="A31" s="23" t="s">
        <v>93</v>
      </c>
      <c r="B31" s="80"/>
      <c r="C31" s="81"/>
      <c r="D31" s="81"/>
    </row>
    <row r="32" spans="1:4" ht="14.25">
      <c r="A32" s="40"/>
      <c r="B32" s="80"/>
      <c r="C32" s="81"/>
      <c r="D32" s="81"/>
    </row>
    <row r="33" spans="1:4" ht="14.25">
      <c r="A33" s="40"/>
      <c r="B33" s="82"/>
      <c r="C33" s="81"/>
      <c r="D33" s="81"/>
    </row>
    <row r="34" spans="1:4" ht="14.25">
      <c r="A34" s="40" t="s">
        <v>94</v>
      </c>
      <c r="B34" s="82"/>
      <c r="C34" s="81"/>
      <c r="D34" s="81"/>
    </row>
    <row r="35" spans="1:4" ht="14.25">
      <c r="A35" s="23" t="s">
        <v>58</v>
      </c>
      <c r="B35" s="80">
        <v>827.22</v>
      </c>
      <c r="C35" s="23" t="s">
        <v>59</v>
      </c>
      <c r="D35" s="23">
        <v>827.22</v>
      </c>
    </row>
    <row r="37" spans="1:2" ht="18.75">
      <c r="A37" s="83"/>
      <c r="B37" s="8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8"/>
  <sheetViews>
    <sheetView workbookViewId="0" topLeftCell="A1">
      <selection activeCell="C9" sqref="C9"/>
    </sheetView>
  </sheetViews>
  <sheetFormatPr defaultColWidth="6.875" defaultRowHeight="19.5" customHeight="1"/>
  <cols>
    <col min="1" max="1" width="10.375" style="12" customWidth="1"/>
    <col min="2" max="2" width="31.25390625" style="12" customWidth="1"/>
    <col min="3" max="3" width="14.875" style="12" customWidth="1"/>
    <col min="4" max="4" width="13.875" style="13" customWidth="1"/>
    <col min="5" max="5" width="12.50390625" style="13" customWidth="1"/>
    <col min="6" max="6" width="13.625" style="13" customWidth="1"/>
    <col min="7" max="244" width="14.625" style="12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3"/>
      <c r="E1" s="13"/>
      <c r="F1" s="13"/>
      <c r="G1" s="12"/>
      <c r="H1" s="12"/>
    </row>
    <row r="2" spans="1:8" s="6" customFormat="1" ht="18.75" customHeight="1">
      <c r="A2" s="1"/>
      <c r="B2" s="1"/>
      <c r="C2" s="1"/>
      <c r="D2" s="13"/>
      <c r="E2" s="13"/>
      <c r="G2" s="12"/>
      <c r="H2" s="14" t="s">
        <v>95</v>
      </c>
    </row>
    <row r="3" spans="1:244" s="10" customFormat="1" ht="24" customHeight="1">
      <c r="A3" s="15" t="s">
        <v>96</v>
      </c>
      <c r="B3" s="16"/>
      <c r="C3" s="16"/>
      <c r="D3" s="16"/>
      <c r="E3" s="16"/>
      <c r="F3" s="16"/>
      <c r="G3" s="48"/>
      <c r="H3" s="4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8" ht="19.5" customHeight="1">
      <c r="A4" s="19" t="s">
        <v>62</v>
      </c>
      <c r="B4" s="20"/>
      <c r="C4" s="20"/>
      <c r="D4" s="21"/>
      <c r="E4" s="21"/>
      <c r="H4" s="2" t="s">
        <v>3</v>
      </c>
    </row>
    <row r="5" spans="1:8" ht="19.5" customHeight="1">
      <c r="A5" s="23" t="s">
        <v>97</v>
      </c>
      <c r="B5" s="24"/>
      <c r="C5" s="59" t="s">
        <v>98</v>
      </c>
      <c r="D5" s="25" t="s">
        <v>99</v>
      </c>
      <c r="E5" s="26"/>
      <c r="F5" s="27"/>
      <c r="G5" s="25" t="s">
        <v>100</v>
      </c>
      <c r="H5" s="27"/>
    </row>
    <row r="6" spans="1:8" s="11" customFormat="1" ht="23.25" customHeight="1">
      <c r="A6" s="28" t="s">
        <v>101</v>
      </c>
      <c r="B6" s="29" t="s">
        <v>102</v>
      </c>
      <c r="C6" s="29"/>
      <c r="D6" s="30" t="s">
        <v>15</v>
      </c>
      <c r="E6" s="30" t="s">
        <v>77</v>
      </c>
      <c r="F6" s="30" t="s">
        <v>78</v>
      </c>
      <c r="G6" s="30" t="s">
        <v>103</v>
      </c>
      <c r="H6" s="30" t="s">
        <v>104</v>
      </c>
    </row>
    <row r="7" spans="1:8" s="11" customFormat="1" ht="21" customHeight="1">
      <c r="A7" s="31" t="s">
        <v>15</v>
      </c>
      <c r="B7" s="32"/>
      <c r="C7" s="23">
        <f>C8+C11+C26+C33+C30</f>
        <v>2202.3</v>
      </c>
      <c r="D7" s="33">
        <f>D8+D11+D26+D33</f>
        <v>827.2200000000001</v>
      </c>
      <c r="E7" s="33">
        <f>E8+E11+E26+E33</f>
        <v>593.72</v>
      </c>
      <c r="F7" s="33">
        <f>F8+F11+F26+F33</f>
        <v>233.5</v>
      </c>
      <c r="G7" s="60">
        <f aca="true" t="shared" si="0" ref="G7:G15">D7-C7</f>
        <v>-1375.08</v>
      </c>
      <c r="H7" s="54">
        <f>ROUND(G7/C7,2)*100</f>
        <v>-62</v>
      </c>
    </row>
    <row r="8" spans="1:8" ht="21" customHeight="1">
      <c r="A8" s="61">
        <v>201</v>
      </c>
      <c r="B8" s="62" t="s">
        <v>9</v>
      </c>
      <c r="C8" s="63">
        <v>0</v>
      </c>
      <c r="D8" s="64">
        <f aca="true" t="shared" si="1" ref="D8:D15">E8+F8</f>
        <v>3.7</v>
      </c>
      <c r="E8" s="64">
        <v>3.7</v>
      </c>
      <c r="F8" s="36"/>
      <c r="G8" s="60">
        <f t="shared" si="0"/>
        <v>3.7</v>
      </c>
      <c r="H8" s="54"/>
    </row>
    <row r="9" spans="1:8" ht="21" customHeight="1">
      <c r="A9" s="37" t="s">
        <v>105</v>
      </c>
      <c r="B9" s="62" t="s">
        <v>23</v>
      </c>
      <c r="C9" s="63">
        <v>0</v>
      </c>
      <c r="D9" s="64">
        <f t="shared" si="1"/>
        <v>3.7</v>
      </c>
      <c r="E9" s="64">
        <v>3.7</v>
      </c>
      <c r="F9" s="38"/>
      <c r="G9" s="60">
        <f t="shared" si="0"/>
        <v>3.7</v>
      </c>
      <c r="H9" s="54"/>
    </row>
    <row r="10" spans="1:8" ht="21" customHeight="1">
      <c r="A10" s="37" t="s">
        <v>106</v>
      </c>
      <c r="B10" s="62" t="s">
        <v>25</v>
      </c>
      <c r="C10" s="63">
        <v>0</v>
      </c>
      <c r="D10" s="64">
        <f t="shared" si="1"/>
        <v>3.7</v>
      </c>
      <c r="E10" s="64">
        <v>3.7</v>
      </c>
      <c r="F10" s="39"/>
      <c r="G10" s="60">
        <f t="shared" si="0"/>
        <v>3.7</v>
      </c>
      <c r="H10" s="54"/>
    </row>
    <row r="11" spans="1:8" ht="21" customHeight="1">
      <c r="A11" s="37" t="s">
        <v>107</v>
      </c>
      <c r="B11" s="62" t="s">
        <v>27</v>
      </c>
      <c r="C11" s="63">
        <f>C12+C15+C19+C22+C24</f>
        <v>1997.63</v>
      </c>
      <c r="D11" s="64">
        <f t="shared" si="1"/>
        <v>678.1800000000001</v>
      </c>
      <c r="E11" s="64">
        <f>E12+E15+E19</f>
        <v>444.68</v>
      </c>
      <c r="F11" s="64">
        <f>F12+F15+F19</f>
        <v>233.5</v>
      </c>
      <c r="G11" s="60">
        <f t="shared" si="0"/>
        <v>-1319.45</v>
      </c>
      <c r="H11" s="54">
        <f aca="true" t="shared" si="2" ref="H8:H35">ROUND(G11/C11,2)*100</f>
        <v>-66</v>
      </c>
    </row>
    <row r="12" spans="1:8" ht="21" customHeight="1">
      <c r="A12" s="65">
        <v>20601</v>
      </c>
      <c r="B12" s="62" t="s">
        <v>29</v>
      </c>
      <c r="C12" s="63">
        <f>SUM(C13:C14)</f>
        <v>429.04</v>
      </c>
      <c r="D12" s="64">
        <f t="shared" si="1"/>
        <v>444.5</v>
      </c>
      <c r="E12" s="41">
        <f>E13+E14</f>
        <v>379</v>
      </c>
      <c r="F12" s="41">
        <f>F13+F14</f>
        <v>65.5</v>
      </c>
      <c r="G12" s="60">
        <f t="shared" si="0"/>
        <v>15.45999999999998</v>
      </c>
      <c r="H12" s="54">
        <f t="shared" si="2"/>
        <v>4</v>
      </c>
    </row>
    <row r="13" spans="1:8" ht="21" customHeight="1">
      <c r="A13" s="65">
        <v>2060101</v>
      </c>
      <c r="B13" s="62" t="s">
        <v>31</v>
      </c>
      <c r="C13" s="63">
        <v>321.92</v>
      </c>
      <c r="D13" s="64">
        <f t="shared" si="1"/>
        <v>263.07</v>
      </c>
      <c r="E13" s="64">
        <v>263.07</v>
      </c>
      <c r="F13" s="41"/>
      <c r="G13" s="60">
        <f t="shared" si="0"/>
        <v>-58.85000000000002</v>
      </c>
      <c r="H13" s="54">
        <f t="shared" si="2"/>
        <v>-18</v>
      </c>
    </row>
    <row r="14" spans="1:8" ht="21" customHeight="1">
      <c r="A14" s="65">
        <v>2060199</v>
      </c>
      <c r="B14" s="62" t="s">
        <v>33</v>
      </c>
      <c r="C14" s="63">
        <v>107.12</v>
      </c>
      <c r="D14" s="64">
        <f t="shared" si="1"/>
        <v>181.43</v>
      </c>
      <c r="E14" s="64">
        <v>115.93</v>
      </c>
      <c r="F14" s="41">
        <v>65.5</v>
      </c>
      <c r="G14" s="60">
        <f t="shared" si="0"/>
        <v>74.31</v>
      </c>
      <c r="H14" s="54">
        <f t="shared" si="2"/>
        <v>69</v>
      </c>
    </row>
    <row r="15" spans="1:8" ht="21" customHeight="1">
      <c r="A15" s="65">
        <v>20604</v>
      </c>
      <c r="B15" s="62" t="s">
        <v>34</v>
      </c>
      <c r="C15" s="63">
        <f>SUM(C16:C18)</f>
        <v>928.9</v>
      </c>
      <c r="D15" s="64">
        <f t="shared" si="1"/>
        <v>96</v>
      </c>
      <c r="E15" s="64"/>
      <c r="F15" s="64">
        <v>96</v>
      </c>
      <c r="G15" s="60">
        <f t="shared" si="0"/>
        <v>-832.9</v>
      </c>
      <c r="H15" s="54">
        <f t="shared" si="2"/>
        <v>-90</v>
      </c>
    </row>
    <row r="16" spans="1:8" ht="21" customHeight="1">
      <c r="A16" s="65">
        <v>2060402</v>
      </c>
      <c r="B16" s="62" t="s">
        <v>108</v>
      </c>
      <c r="C16" s="63">
        <v>15.65</v>
      </c>
      <c r="D16" s="64"/>
      <c r="E16" s="64"/>
      <c r="F16" s="64"/>
      <c r="G16" s="60">
        <f aca="true" t="shared" si="3" ref="G16:G35">D16-C16</f>
        <v>-15.65</v>
      </c>
      <c r="H16" s="54">
        <f t="shared" si="2"/>
        <v>-100</v>
      </c>
    </row>
    <row r="17" spans="1:8" ht="21" customHeight="1">
      <c r="A17" s="65">
        <v>2060403</v>
      </c>
      <c r="B17" s="62" t="s">
        <v>109</v>
      </c>
      <c r="C17" s="63">
        <v>397</v>
      </c>
      <c r="D17" s="64"/>
      <c r="E17" s="64"/>
      <c r="F17" s="64"/>
      <c r="G17" s="60">
        <f t="shared" si="3"/>
        <v>-397</v>
      </c>
      <c r="H17" s="54">
        <f t="shared" si="2"/>
        <v>-100</v>
      </c>
    </row>
    <row r="18" spans="1:8" ht="21" customHeight="1">
      <c r="A18" s="65">
        <v>2060499</v>
      </c>
      <c r="B18" s="62" t="s">
        <v>35</v>
      </c>
      <c r="C18" s="63">
        <v>516.25</v>
      </c>
      <c r="D18" s="64">
        <f>E18+F18</f>
        <v>96</v>
      </c>
      <c r="E18" s="64"/>
      <c r="F18" s="64">
        <v>96</v>
      </c>
      <c r="G18" s="60">
        <f t="shared" si="3"/>
        <v>-420.25</v>
      </c>
      <c r="H18" s="54">
        <f t="shared" si="2"/>
        <v>-81</v>
      </c>
    </row>
    <row r="19" spans="1:8" ht="21" customHeight="1">
      <c r="A19" s="65">
        <v>20607</v>
      </c>
      <c r="B19" s="62" t="s">
        <v>36</v>
      </c>
      <c r="C19" s="63">
        <f>SUM(C20:C21)</f>
        <v>215.79</v>
      </c>
      <c r="D19" s="64">
        <f>E19+F19</f>
        <v>137.68</v>
      </c>
      <c r="E19" s="64">
        <v>65.68</v>
      </c>
      <c r="F19" s="41">
        <v>72</v>
      </c>
      <c r="G19" s="60">
        <f t="shared" si="3"/>
        <v>-78.10999999999999</v>
      </c>
      <c r="H19" s="54">
        <f t="shared" si="2"/>
        <v>-36</v>
      </c>
    </row>
    <row r="20" spans="1:8" ht="21" customHeight="1">
      <c r="A20" s="65">
        <v>2060701</v>
      </c>
      <c r="B20" s="62" t="s">
        <v>37</v>
      </c>
      <c r="C20" s="63">
        <v>149.91</v>
      </c>
      <c r="D20" s="64">
        <f>E20+F20</f>
        <v>65.68</v>
      </c>
      <c r="E20" s="64">
        <v>65.68</v>
      </c>
      <c r="F20" s="41"/>
      <c r="G20" s="60">
        <f t="shared" si="3"/>
        <v>-84.22999999999999</v>
      </c>
      <c r="H20" s="54">
        <f t="shared" si="2"/>
        <v>-56.00000000000001</v>
      </c>
    </row>
    <row r="21" spans="1:8" ht="21" customHeight="1">
      <c r="A21" s="65">
        <v>2060702</v>
      </c>
      <c r="B21" s="62" t="s">
        <v>38</v>
      </c>
      <c r="C21" s="63">
        <v>65.88</v>
      </c>
      <c r="D21" s="64">
        <f>E21+F21</f>
        <v>72</v>
      </c>
      <c r="E21" s="64"/>
      <c r="F21" s="41">
        <v>72</v>
      </c>
      <c r="G21" s="60">
        <f t="shared" si="3"/>
        <v>6.1200000000000045</v>
      </c>
      <c r="H21" s="54">
        <f t="shared" si="2"/>
        <v>9</v>
      </c>
    </row>
    <row r="22" spans="1:8" ht="21" customHeight="1">
      <c r="A22" s="65">
        <v>20608</v>
      </c>
      <c r="B22" s="62" t="s">
        <v>110</v>
      </c>
      <c r="C22" s="63">
        <v>20</v>
      </c>
      <c r="D22" s="64"/>
      <c r="E22" s="64"/>
      <c r="F22" s="41"/>
      <c r="G22" s="60">
        <f t="shared" si="3"/>
        <v>-20</v>
      </c>
      <c r="H22" s="54">
        <f t="shared" si="2"/>
        <v>-100</v>
      </c>
    </row>
    <row r="23" spans="1:8" ht="21" customHeight="1">
      <c r="A23" s="65">
        <v>2060899</v>
      </c>
      <c r="B23" s="62" t="s">
        <v>111</v>
      </c>
      <c r="C23" s="63">
        <v>20</v>
      </c>
      <c r="D23" s="64"/>
      <c r="E23" s="64"/>
      <c r="F23" s="41"/>
      <c r="G23" s="60">
        <f t="shared" si="3"/>
        <v>-20</v>
      </c>
      <c r="H23" s="54">
        <f t="shared" si="2"/>
        <v>-100</v>
      </c>
    </row>
    <row r="24" spans="1:8" ht="21" customHeight="1">
      <c r="A24" s="65">
        <v>20699</v>
      </c>
      <c r="B24" s="62" t="s">
        <v>112</v>
      </c>
      <c r="C24" s="63">
        <v>403.9</v>
      </c>
      <c r="D24" s="64"/>
      <c r="E24" s="64"/>
      <c r="F24" s="41"/>
      <c r="G24" s="60">
        <f t="shared" si="3"/>
        <v>-403.9</v>
      </c>
      <c r="H24" s="54">
        <f t="shared" si="2"/>
        <v>-100</v>
      </c>
    </row>
    <row r="25" spans="1:8" ht="21" customHeight="1">
      <c r="A25" s="65">
        <v>2069999</v>
      </c>
      <c r="B25" s="62" t="s">
        <v>113</v>
      </c>
      <c r="C25" s="63">
        <v>403.9</v>
      </c>
      <c r="D25" s="64"/>
      <c r="E25" s="64"/>
      <c r="F25" s="41"/>
      <c r="G25" s="60">
        <f t="shared" si="3"/>
        <v>-403.9</v>
      </c>
      <c r="H25" s="54">
        <f t="shared" si="2"/>
        <v>-100</v>
      </c>
    </row>
    <row r="26" spans="1:8" ht="21" customHeight="1">
      <c r="A26" s="65">
        <v>208</v>
      </c>
      <c r="B26" s="62" t="s">
        <v>39</v>
      </c>
      <c r="C26" s="63">
        <v>47.79</v>
      </c>
      <c r="D26" s="64">
        <f>E26+F26</f>
        <v>58.47</v>
      </c>
      <c r="E26" s="64">
        <v>58.47</v>
      </c>
      <c r="F26" s="41"/>
      <c r="G26" s="60">
        <f t="shared" si="3"/>
        <v>10.68</v>
      </c>
      <c r="H26" s="54">
        <f t="shared" si="2"/>
        <v>22</v>
      </c>
    </row>
    <row r="27" spans="1:8" ht="21" customHeight="1">
      <c r="A27" s="65">
        <v>20805</v>
      </c>
      <c r="B27" s="62" t="s">
        <v>40</v>
      </c>
      <c r="C27" s="63">
        <f>SUM(C28:C29)</f>
        <v>47.79</v>
      </c>
      <c r="D27" s="64">
        <f>E27+F27</f>
        <v>58.47</v>
      </c>
      <c r="E27" s="64">
        <v>58.47</v>
      </c>
      <c r="F27" s="41"/>
      <c r="G27" s="60">
        <f t="shared" si="3"/>
        <v>10.68</v>
      </c>
      <c r="H27" s="54">
        <f t="shared" si="2"/>
        <v>22</v>
      </c>
    </row>
    <row r="28" spans="1:8" ht="21" customHeight="1">
      <c r="A28" s="65">
        <v>2080505</v>
      </c>
      <c r="B28" s="62" t="s">
        <v>41</v>
      </c>
      <c r="C28" s="63">
        <v>34.16</v>
      </c>
      <c r="D28" s="64">
        <f>E28+F28</f>
        <v>41.76</v>
      </c>
      <c r="E28" s="64">
        <v>41.76</v>
      </c>
      <c r="F28" s="41"/>
      <c r="G28" s="60">
        <f t="shared" si="3"/>
        <v>7.600000000000001</v>
      </c>
      <c r="H28" s="54">
        <f t="shared" si="2"/>
        <v>22</v>
      </c>
    </row>
    <row r="29" spans="1:8" ht="21" customHeight="1">
      <c r="A29" s="65">
        <v>2080506</v>
      </c>
      <c r="B29" s="62" t="s">
        <v>42</v>
      </c>
      <c r="C29" s="63">
        <v>13.63</v>
      </c>
      <c r="D29" s="64">
        <f>E29+F29</f>
        <v>16.71</v>
      </c>
      <c r="E29" s="64">
        <v>16.71</v>
      </c>
      <c r="F29" s="41"/>
      <c r="G29" s="60">
        <f t="shared" si="3"/>
        <v>3.08</v>
      </c>
      <c r="H29" s="54">
        <f t="shared" si="2"/>
        <v>23</v>
      </c>
    </row>
    <row r="30" spans="1:8" ht="21" customHeight="1">
      <c r="A30" s="65">
        <v>215</v>
      </c>
      <c r="B30" s="62" t="s">
        <v>114</v>
      </c>
      <c r="C30" s="63">
        <v>100</v>
      </c>
      <c r="D30" s="64"/>
      <c r="E30" s="64"/>
      <c r="F30" s="41"/>
      <c r="G30" s="60">
        <f t="shared" si="3"/>
        <v>-100</v>
      </c>
      <c r="H30" s="54">
        <f t="shared" si="2"/>
        <v>-100</v>
      </c>
    </row>
    <row r="31" spans="1:8" ht="21" customHeight="1">
      <c r="A31" s="65">
        <v>21508</v>
      </c>
      <c r="B31" s="62" t="s">
        <v>115</v>
      </c>
      <c r="C31" s="63">
        <v>100</v>
      </c>
      <c r="D31" s="64"/>
      <c r="E31" s="64"/>
      <c r="F31" s="41"/>
      <c r="G31" s="60">
        <f t="shared" si="3"/>
        <v>-100</v>
      </c>
      <c r="H31" s="54">
        <f t="shared" si="2"/>
        <v>-100</v>
      </c>
    </row>
    <row r="32" spans="1:8" ht="21" customHeight="1">
      <c r="A32" s="65">
        <v>2150805</v>
      </c>
      <c r="B32" s="62" t="s">
        <v>116</v>
      </c>
      <c r="C32" s="63">
        <v>100</v>
      </c>
      <c r="D32" s="64"/>
      <c r="E32" s="64"/>
      <c r="F32" s="41"/>
      <c r="G32" s="60">
        <f t="shared" si="3"/>
        <v>-100</v>
      </c>
      <c r="H32" s="54">
        <f t="shared" si="2"/>
        <v>-100</v>
      </c>
    </row>
    <row r="33" spans="1:8" ht="21" customHeight="1">
      <c r="A33" s="65">
        <v>221</v>
      </c>
      <c r="B33" s="62" t="s">
        <v>117</v>
      </c>
      <c r="C33" s="63">
        <v>56.88</v>
      </c>
      <c r="D33" s="64">
        <f>E33+F33</f>
        <v>86.87</v>
      </c>
      <c r="E33" s="64">
        <v>86.87</v>
      </c>
      <c r="F33" s="41"/>
      <c r="G33" s="60">
        <f t="shared" si="3"/>
        <v>29.990000000000002</v>
      </c>
      <c r="H33" s="54">
        <f t="shared" si="2"/>
        <v>53</v>
      </c>
    </row>
    <row r="34" spans="1:8" ht="21" customHeight="1">
      <c r="A34" s="65">
        <v>22102</v>
      </c>
      <c r="B34" s="62" t="s">
        <v>44</v>
      </c>
      <c r="C34" s="63">
        <v>56.88</v>
      </c>
      <c r="D34" s="64">
        <f>E34+F34</f>
        <v>86.87</v>
      </c>
      <c r="E34" s="64">
        <v>86.87</v>
      </c>
      <c r="F34" s="41"/>
      <c r="G34" s="60">
        <f t="shared" si="3"/>
        <v>29.990000000000002</v>
      </c>
      <c r="H34" s="54">
        <f t="shared" si="2"/>
        <v>53</v>
      </c>
    </row>
    <row r="35" spans="1:8" ht="21" customHeight="1">
      <c r="A35" s="65">
        <v>2210201</v>
      </c>
      <c r="B35" s="62" t="s">
        <v>45</v>
      </c>
      <c r="C35" s="63">
        <v>56.88</v>
      </c>
      <c r="D35" s="64">
        <f>E35+F35</f>
        <v>86.87</v>
      </c>
      <c r="E35" s="64">
        <v>86.87</v>
      </c>
      <c r="F35" s="41"/>
      <c r="G35" s="60">
        <f t="shared" si="3"/>
        <v>29.990000000000002</v>
      </c>
      <c r="H35" s="54">
        <f t="shared" si="2"/>
        <v>53</v>
      </c>
    </row>
    <row r="36" spans="1:8" ht="21" customHeight="1">
      <c r="A36" s="40"/>
      <c r="B36" s="66"/>
      <c r="C36" s="35"/>
      <c r="D36" s="67"/>
      <c r="E36" s="41"/>
      <c r="F36" s="41"/>
      <c r="G36" s="60"/>
      <c r="H36" s="60"/>
    </row>
    <row r="38" spans="1:3" ht="19.5" customHeight="1">
      <c r="A38" s="42"/>
      <c r="B38" s="42"/>
      <c r="C38" s="42"/>
    </row>
  </sheetData>
  <sheetProtection/>
  <mergeCells count="8">
    <mergeCell ref="A1:B1"/>
    <mergeCell ref="A3:H3"/>
    <mergeCell ref="A5:B5"/>
    <mergeCell ref="D5:F5"/>
    <mergeCell ref="G5:H5"/>
    <mergeCell ref="A7:B7"/>
    <mergeCell ref="A38:B38"/>
    <mergeCell ref="C5:C6"/>
  </mergeCells>
  <printOptions/>
  <pageMargins left="0.75" right="0.75" top="1" bottom="1" header="0.5" footer="0.5"/>
  <pageSetup fitToHeight="1" fitToWidth="1" horizontalDpi="1200" verticalDpi="1200" orientation="portrait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H9" sqref="H9"/>
    </sheetView>
  </sheetViews>
  <sheetFormatPr defaultColWidth="9.00390625" defaultRowHeight="14.25"/>
  <cols>
    <col min="1" max="1" width="26.125" style="0" customWidth="1"/>
    <col min="2" max="2" width="27.50390625" style="0" customWidth="1"/>
    <col min="3" max="4" width="19.75390625" style="0" customWidth="1"/>
    <col min="5" max="5" width="17.00390625" style="0" customWidth="1"/>
  </cols>
  <sheetData>
    <row r="1" ht="14.25">
      <c r="A1" s="47"/>
    </row>
    <row r="2" spans="1:5" s="6" customFormat="1" ht="12">
      <c r="A2" s="12"/>
      <c r="E2" s="2" t="s">
        <v>118</v>
      </c>
    </row>
    <row r="3" spans="1:5" s="46" customFormat="1" ht="25.5" customHeight="1">
      <c r="A3" s="4" t="s">
        <v>119</v>
      </c>
      <c r="B3" s="5"/>
      <c r="C3" s="5"/>
      <c r="D3" s="48"/>
      <c r="E3" s="48"/>
    </row>
    <row r="4" spans="1:5" s="6" customFormat="1" ht="26.25" customHeight="1">
      <c r="A4" s="49" t="s">
        <v>2</v>
      </c>
      <c r="E4" s="2" t="s">
        <v>3</v>
      </c>
    </row>
    <row r="5" spans="1:5" ht="21" customHeight="1">
      <c r="A5" s="50" t="s">
        <v>120</v>
      </c>
      <c r="B5" s="32"/>
      <c r="C5" s="51" t="s">
        <v>121</v>
      </c>
      <c r="D5" s="52"/>
      <c r="E5" s="53"/>
    </row>
    <row r="6" spans="1:5" ht="21" customHeight="1">
      <c r="A6" s="7" t="s">
        <v>101</v>
      </c>
      <c r="B6" s="7" t="s">
        <v>102</v>
      </c>
      <c r="C6" s="7" t="s">
        <v>15</v>
      </c>
      <c r="D6" s="54" t="s">
        <v>122</v>
      </c>
      <c r="E6" s="54" t="s">
        <v>123</v>
      </c>
    </row>
    <row r="7" spans="1:5" ht="21" customHeight="1">
      <c r="A7" s="55" t="s">
        <v>15</v>
      </c>
      <c r="B7" s="55"/>
      <c r="C7" s="56">
        <f>SUM(D7:E7)</f>
        <v>593.71588</v>
      </c>
      <c r="D7" s="56">
        <f>D8+D17+D27+D29</f>
        <v>526.54</v>
      </c>
      <c r="E7" s="56">
        <f>E8+E17+E27+E29</f>
        <v>67.17588</v>
      </c>
    </row>
    <row r="8" spans="1:5" ht="21" customHeight="1">
      <c r="A8" s="55" t="s">
        <v>124</v>
      </c>
      <c r="B8" s="57" t="s">
        <v>125</v>
      </c>
      <c r="C8" s="56">
        <v>515.06</v>
      </c>
      <c r="D8" s="56">
        <v>515.06</v>
      </c>
      <c r="E8" s="56">
        <v>0</v>
      </c>
    </row>
    <row r="9" spans="1:5" ht="21" customHeight="1">
      <c r="A9" s="55" t="s">
        <v>126</v>
      </c>
      <c r="B9" s="57" t="s">
        <v>127</v>
      </c>
      <c r="C9" s="56">
        <v>73.96</v>
      </c>
      <c r="D9" s="56">
        <v>73.96</v>
      </c>
      <c r="E9" s="56">
        <v>0</v>
      </c>
    </row>
    <row r="10" spans="1:5" ht="21" customHeight="1">
      <c r="A10" s="55" t="s">
        <v>128</v>
      </c>
      <c r="B10" s="57" t="s">
        <v>129</v>
      </c>
      <c r="C10" s="56">
        <v>135.83</v>
      </c>
      <c r="D10" s="56">
        <v>135.83</v>
      </c>
      <c r="E10" s="56">
        <v>0</v>
      </c>
    </row>
    <row r="11" spans="1:5" ht="21" customHeight="1">
      <c r="A11" s="55" t="s">
        <v>130</v>
      </c>
      <c r="B11" s="57" t="s">
        <v>131</v>
      </c>
      <c r="C11" s="56">
        <v>169.02</v>
      </c>
      <c r="D11" s="56">
        <v>169.02</v>
      </c>
      <c r="E11" s="56">
        <v>0</v>
      </c>
    </row>
    <row r="12" spans="1:5" ht="21" customHeight="1">
      <c r="A12" s="55" t="s">
        <v>132</v>
      </c>
      <c r="B12" s="57" t="s">
        <v>133</v>
      </c>
      <c r="C12" s="56">
        <v>58.47</v>
      </c>
      <c r="D12" s="56">
        <v>58.47</v>
      </c>
      <c r="E12" s="56">
        <v>0</v>
      </c>
    </row>
    <row r="13" spans="1:5" ht="21" customHeight="1">
      <c r="A13" s="55" t="s">
        <v>134</v>
      </c>
      <c r="B13" s="57" t="s">
        <v>135</v>
      </c>
      <c r="C13" s="56">
        <v>2.39</v>
      </c>
      <c r="D13" s="56">
        <v>2.39</v>
      </c>
      <c r="E13" s="56">
        <v>0</v>
      </c>
    </row>
    <row r="14" spans="1:5" ht="21" customHeight="1">
      <c r="A14" s="55" t="s">
        <v>136</v>
      </c>
      <c r="B14" s="57" t="s">
        <v>137</v>
      </c>
      <c r="C14" s="56">
        <v>47.69</v>
      </c>
      <c r="D14" s="56">
        <v>47.69</v>
      </c>
      <c r="E14" s="56">
        <v>0</v>
      </c>
    </row>
    <row r="15" spans="1:5" ht="21" customHeight="1">
      <c r="A15" s="55" t="s">
        <v>138</v>
      </c>
      <c r="B15" s="57" t="s">
        <v>139</v>
      </c>
      <c r="C15" s="56">
        <v>24</v>
      </c>
      <c r="D15" s="56">
        <v>24</v>
      </c>
      <c r="E15" s="56">
        <v>0</v>
      </c>
    </row>
    <row r="16" spans="1:5" ht="21" customHeight="1">
      <c r="A16" s="55" t="s">
        <v>140</v>
      </c>
      <c r="B16" s="57" t="s">
        <v>141</v>
      </c>
      <c r="C16" s="56">
        <v>3.7</v>
      </c>
      <c r="D16" s="56">
        <v>3.7</v>
      </c>
      <c r="E16" s="56">
        <v>0</v>
      </c>
    </row>
    <row r="17" spans="1:5" ht="21" customHeight="1">
      <c r="A17" s="55" t="s">
        <v>142</v>
      </c>
      <c r="B17" s="57" t="s">
        <v>143</v>
      </c>
      <c r="C17" s="56">
        <v>63.90588</v>
      </c>
      <c r="D17" s="56">
        <v>0</v>
      </c>
      <c r="E17" s="56">
        <v>63.90588</v>
      </c>
    </row>
    <row r="18" spans="1:5" ht="21" customHeight="1">
      <c r="A18" s="55" t="s">
        <v>144</v>
      </c>
      <c r="B18" s="57" t="s">
        <v>145</v>
      </c>
      <c r="C18" s="56">
        <v>20.1</v>
      </c>
      <c r="D18" s="56">
        <v>0</v>
      </c>
      <c r="E18" s="56">
        <v>20.1</v>
      </c>
    </row>
    <row r="19" spans="1:5" ht="21" customHeight="1">
      <c r="A19" s="55" t="s">
        <v>146</v>
      </c>
      <c r="B19" s="57" t="s">
        <v>147</v>
      </c>
      <c r="C19" s="56">
        <v>3.5</v>
      </c>
      <c r="D19" s="56">
        <v>0</v>
      </c>
      <c r="E19" s="56">
        <v>3.5</v>
      </c>
    </row>
    <row r="20" spans="1:5" ht="14.25">
      <c r="A20" s="55" t="s">
        <v>148</v>
      </c>
      <c r="B20" s="57" t="s">
        <v>149</v>
      </c>
      <c r="C20" s="56">
        <v>2</v>
      </c>
      <c r="D20" s="56">
        <v>0</v>
      </c>
      <c r="E20" s="56">
        <v>2</v>
      </c>
    </row>
    <row r="21" spans="1:5" ht="14.25">
      <c r="A21" s="55" t="s">
        <v>150</v>
      </c>
      <c r="B21" s="57" t="s">
        <v>151</v>
      </c>
      <c r="C21" s="56">
        <v>5</v>
      </c>
      <c r="D21" s="56">
        <v>0</v>
      </c>
      <c r="E21" s="56">
        <v>5</v>
      </c>
    </row>
    <row r="22" spans="1:5" ht="14.25">
      <c r="A22" s="55" t="s">
        <v>152</v>
      </c>
      <c r="B22" s="57" t="s">
        <v>153</v>
      </c>
      <c r="C22" s="56">
        <v>4.8</v>
      </c>
      <c r="D22" s="56">
        <v>0</v>
      </c>
      <c r="E22" s="56">
        <v>4.8</v>
      </c>
    </row>
    <row r="23" spans="1:5" ht="14.25">
      <c r="A23" s="55" t="s">
        <v>154</v>
      </c>
      <c r="B23" s="57" t="s">
        <v>155</v>
      </c>
      <c r="C23" s="56">
        <v>4.17528</v>
      </c>
      <c r="D23" s="56">
        <v>0</v>
      </c>
      <c r="E23" s="56">
        <v>4.17528</v>
      </c>
    </row>
    <row r="24" spans="1:5" ht="14.25">
      <c r="A24" s="55" t="s">
        <v>156</v>
      </c>
      <c r="B24" s="57" t="s">
        <v>157</v>
      </c>
      <c r="C24" s="56">
        <v>18</v>
      </c>
      <c r="D24" s="56">
        <v>0</v>
      </c>
      <c r="E24" s="56">
        <v>18</v>
      </c>
    </row>
    <row r="25" spans="1:5" ht="14.25">
      <c r="A25" s="55" t="s">
        <v>158</v>
      </c>
      <c r="B25" s="57" t="s">
        <v>159</v>
      </c>
      <c r="C25" s="56">
        <v>2.7306</v>
      </c>
      <c r="D25" s="56">
        <v>0</v>
      </c>
      <c r="E25" s="56">
        <v>2.7306</v>
      </c>
    </row>
    <row r="26" spans="1:5" ht="14.25">
      <c r="A26" s="55" t="s">
        <v>160</v>
      </c>
      <c r="B26" s="57" t="s">
        <v>161</v>
      </c>
      <c r="C26" s="56">
        <v>3.6</v>
      </c>
      <c r="D26" s="56">
        <v>0</v>
      </c>
      <c r="E26" s="56">
        <v>3.6</v>
      </c>
    </row>
    <row r="27" spans="1:5" ht="14.25">
      <c r="A27" s="55" t="s">
        <v>162</v>
      </c>
      <c r="B27" s="57" t="s">
        <v>163</v>
      </c>
      <c r="C27" s="56">
        <v>12.38</v>
      </c>
      <c r="D27" s="56">
        <v>11.48</v>
      </c>
      <c r="E27" s="56">
        <v>0.9</v>
      </c>
    </row>
    <row r="28" spans="1:5" ht="14.25">
      <c r="A28" s="55" t="s">
        <v>164</v>
      </c>
      <c r="B28" s="57" t="s">
        <v>165</v>
      </c>
      <c r="C28" s="56">
        <v>12.38</v>
      </c>
      <c r="D28" s="56">
        <v>11.48</v>
      </c>
      <c r="E28" s="56">
        <v>0.9</v>
      </c>
    </row>
    <row r="29" spans="1:5" ht="14.25">
      <c r="A29" s="55">
        <v>310</v>
      </c>
      <c r="B29" s="57" t="s">
        <v>166</v>
      </c>
      <c r="C29" s="56">
        <v>2.37</v>
      </c>
      <c r="D29" s="56">
        <v>0</v>
      </c>
      <c r="E29" s="56">
        <v>2.37</v>
      </c>
    </row>
    <row r="30" spans="1:5" ht="14.25">
      <c r="A30" s="55">
        <v>31002</v>
      </c>
      <c r="B30" s="57" t="s">
        <v>167</v>
      </c>
      <c r="C30" s="58">
        <v>2.37</v>
      </c>
      <c r="D30" s="56">
        <v>0</v>
      </c>
      <c r="E30" s="56">
        <v>2.37</v>
      </c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fitToWidth="0" fitToHeight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workbookViewId="0" topLeftCell="A1">
      <selection activeCell="D15" sqref="D15"/>
    </sheetView>
  </sheetViews>
  <sheetFormatPr defaultColWidth="6.875" defaultRowHeight="19.5" customHeight="1"/>
  <cols>
    <col min="1" max="1" width="15.375" style="12" customWidth="1"/>
    <col min="2" max="2" width="33.50390625" style="12" customWidth="1"/>
    <col min="3" max="3" width="25.875" style="13" customWidth="1"/>
    <col min="4" max="4" width="22.75390625" style="13" customWidth="1"/>
    <col min="5" max="5" width="22.375" style="13" customWidth="1"/>
    <col min="6" max="244" width="14.625" style="12" customWidth="1"/>
    <col min="245" max="252" width="6.875" style="0" customWidth="1"/>
  </cols>
  <sheetData>
    <row r="1" spans="1:8" s="6" customFormat="1" ht="19.5" customHeight="1">
      <c r="A1" s="1"/>
      <c r="B1" s="1"/>
      <c r="C1" s="13"/>
      <c r="D1" s="13"/>
      <c r="E1" s="13"/>
      <c r="F1" s="12"/>
      <c r="G1" s="12"/>
      <c r="H1" s="12"/>
    </row>
    <row r="2" spans="1:8" s="6" customFormat="1" ht="18.75" customHeight="1">
      <c r="A2" s="1"/>
      <c r="B2" s="1"/>
      <c r="C2" s="13"/>
      <c r="D2" s="13"/>
      <c r="E2" s="14" t="s">
        <v>168</v>
      </c>
      <c r="F2" s="12"/>
      <c r="G2" s="12"/>
      <c r="H2" s="12"/>
    </row>
    <row r="3" spans="1:244" s="10" customFormat="1" ht="32.25" customHeight="1">
      <c r="A3" s="15" t="s">
        <v>169</v>
      </c>
      <c r="B3" s="16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5" ht="19.5" customHeight="1">
      <c r="A4" s="19" t="s">
        <v>170</v>
      </c>
      <c r="B4" s="20"/>
      <c r="C4" s="21"/>
      <c r="D4" s="21"/>
      <c r="E4" s="22" t="s">
        <v>3</v>
      </c>
    </row>
    <row r="5" spans="1:5" ht="19.5" customHeight="1">
      <c r="A5" s="23" t="s">
        <v>97</v>
      </c>
      <c r="B5" s="24"/>
      <c r="C5" s="25" t="s">
        <v>171</v>
      </c>
      <c r="D5" s="26"/>
      <c r="E5" s="27"/>
    </row>
    <row r="6" spans="1:5" s="11" customFormat="1" ht="50.25" customHeight="1">
      <c r="A6" s="28" t="s">
        <v>101</v>
      </c>
      <c r="B6" s="29" t="s">
        <v>102</v>
      </c>
      <c r="C6" s="30" t="s">
        <v>15</v>
      </c>
      <c r="D6" s="30" t="s">
        <v>77</v>
      </c>
      <c r="E6" s="30" t="s">
        <v>78</v>
      </c>
    </row>
    <row r="7" spans="1:5" s="11" customFormat="1" ht="21" customHeight="1">
      <c r="A7" s="31" t="s">
        <v>15</v>
      </c>
      <c r="B7" s="32"/>
      <c r="C7" s="33"/>
      <c r="D7" s="33"/>
      <c r="E7" s="33"/>
    </row>
    <row r="8" spans="1:5" ht="21" customHeight="1">
      <c r="A8" s="34" t="s">
        <v>172</v>
      </c>
      <c r="B8" s="35" t="s">
        <v>173</v>
      </c>
      <c r="C8" s="36"/>
      <c r="D8" s="36"/>
      <c r="E8" s="36"/>
    </row>
    <row r="9" spans="1:5" ht="21" customHeight="1">
      <c r="A9" s="37"/>
      <c r="B9" s="35" t="s">
        <v>174</v>
      </c>
      <c r="C9" s="38"/>
      <c r="D9" s="38"/>
      <c r="E9" s="38"/>
    </row>
    <row r="10" spans="1:5" ht="21" customHeight="1">
      <c r="A10" s="37"/>
      <c r="B10" s="35" t="s">
        <v>175</v>
      </c>
      <c r="C10" s="39"/>
      <c r="D10" s="39"/>
      <c r="E10" s="39"/>
    </row>
    <row r="11" spans="1:5" ht="21" customHeight="1">
      <c r="A11" s="37"/>
      <c r="B11" s="35" t="s">
        <v>175</v>
      </c>
      <c r="C11" s="39"/>
      <c r="D11" s="39"/>
      <c r="E11" s="39"/>
    </row>
    <row r="12" spans="1:5" ht="21" customHeight="1">
      <c r="A12" s="40"/>
      <c r="B12" s="35" t="s">
        <v>176</v>
      </c>
      <c r="C12" s="41"/>
      <c r="D12" s="41"/>
      <c r="E12" s="41"/>
    </row>
    <row r="13" spans="1:5" ht="21" customHeight="1">
      <c r="A13" s="40"/>
      <c r="B13" s="35" t="s">
        <v>174</v>
      </c>
      <c r="C13" s="41"/>
      <c r="D13" s="41"/>
      <c r="E13" s="41"/>
    </row>
    <row r="14" spans="1:5" ht="21" customHeight="1">
      <c r="A14" s="40"/>
      <c r="B14" s="35" t="s">
        <v>177</v>
      </c>
      <c r="C14" s="41"/>
      <c r="D14" s="41"/>
      <c r="E14" s="41"/>
    </row>
    <row r="15" spans="1:5" ht="21" customHeight="1">
      <c r="A15" s="40"/>
      <c r="B15" s="35" t="s">
        <v>177</v>
      </c>
      <c r="C15" s="41"/>
      <c r="D15" s="41"/>
      <c r="E15" s="41"/>
    </row>
    <row r="16" spans="1:5" ht="21" customHeight="1">
      <c r="A16" s="40"/>
      <c r="B16" s="35" t="s">
        <v>178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8" spans="1:5" ht="19.5" customHeight="1">
      <c r="A18" s="42"/>
      <c r="B18" s="42"/>
      <c r="C18" s="43"/>
      <c r="D18" s="43"/>
      <c r="E18" s="43"/>
    </row>
    <row r="19" spans="1:5" ht="19.5" customHeight="1">
      <c r="A19" s="44" t="s">
        <v>179</v>
      </c>
      <c r="B19" s="45"/>
      <c r="C19" s="45"/>
      <c r="D19" s="45"/>
      <c r="E19" s="45"/>
    </row>
  </sheetData>
  <sheetProtection/>
  <mergeCells count="7">
    <mergeCell ref="A1:B1"/>
    <mergeCell ref="A3:E3"/>
    <mergeCell ref="A5:B5"/>
    <mergeCell ref="C5:E5"/>
    <mergeCell ref="A7:B7"/>
    <mergeCell ref="A18:B18"/>
    <mergeCell ref="A19:E19"/>
  </mergeCells>
  <printOptions/>
  <pageMargins left="0.75" right="0.75" top="1" bottom="0.48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9" sqref="D19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1" ht="18" customHeight="1">
      <c r="B2" s="2" t="s">
        <v>180</v>
      </c>
      <c r="C2" s="3"/>
      <c r="D2" s="3"/>
      <c r="E2" s="3"/>
      <c r="F2" s="3"/>
      <c r="G2" s="3"/>
      <c r="H2" s="3"/>
      <c r="I2" s="3"/>
      <c r="J2" s="3"/>
      <c r="K2" s="3"/>
    </row>
    <row r="3" spans="1:2" ht="30.75" customHeight="1">
      <c r="A3" s="4" t="s">
        <v>181</v>
      </c>
      <c r="B3" s="5"/>
    </row>
    <row r="4" spans="1:2" ht="17.25" customHeight="1">
      <c r="A4" s="6" t="s">
        <v>62</v>
      </c>
      <c r="B4" s="2" t="s">
        <v>3</v>
      </c>
    </row>
    <row r="5" spans="1:4" ht="21" customHeight="1">
      <c r="A5" s="7" t="s">
        <v>182</v>
      </c>
      <c r="B5" s="7" t="s">
        <v>99</v>
      </c>
      <c r="C5" s="8"/>
      <c r="D5" s="8"/>
    </row>
    <row r="6" spans="1:2" ht="22.5" customHeight="1">
      <c r="A6" s="9" t="s">
        <v>183</v>
      </c>
      <c r="B6" s="9">
        <v>5</v>
      </c>
    </row>
    <row r="7" spans="1:2" ht="21" customHeight="1">
      <c r="A7" s="9" t="s">
        <v>184</v>
      </c>
      <c r="B7" s="7" t="s">
        <v>185</v>
      </c>
    </row>
    <row r="8" spans="1:2" ht="29.25" customHeight="1">
      <c r="A8" s="9" t="s">
        <v>186</v>
      </c>
      <c r="B8" s="9">
        <v>5</v>
      </c>
    </row>
    <row r="9" spans="1:2" ht="24.75" customHeight="1">
      <c r="A9" s="9" t="s">
        <v>187</v>
      </c>
      <c r="B9" s="9">
        <v>0</v>
      </c>
    </row>
    <row r="10" spans="1:2" ht="26.25" customHeight="1">
      <c r="A10" s="9" t="s">
        <v>188</v>
      </c>
      <c r="B10" s="9">
        <v>0</v>
      </c>
    </row>
    <row r="11" spans="1:2" ht="27" customHeight="1">
      <c r="A11" s="9" t="s">
        <v>189</v>
      </c>
      <c r="B11" s="9">
        <v>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2018-01-09T02:23:03Z</cp:lastPrinted>
  <dcterms:created xsi:type="dcterms:W3CDTF">2013-02-18T08:49:03Z</dcterms:created>
  <dcterms:modified xsi:type="dcterms:W3CDTF">2018-03-14T08:25:46Z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