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520" firstSheet="2" activeTab="3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'04基本支出预算表'!$1:$7</definedName>
  </definedNames>
  <calcPr calcMode="manual" fullCalcOnLoad="1"/>
</workbook>
</file>

<file path=xl/sharedStrings.xml><?xml version="1.0" encoding="utf-8"?>
<sst xmlns="http://schemas.openxmlformats.org/spreadsheetml/2006/main" count="214" uniqueCount="178">
  <si>
    <t>表01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</si>
  <si>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</si>
  <si>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</si>
  <si>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</si>
  <si>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</si>
  <si>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</si>
  <si>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</si>
  <si>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</si>
  <si>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</si>
  <si>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</si>
  <si>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</si>
  <si>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</si>
  <si>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</si>
  <si>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</si>
  <si>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</si>
  <si>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</si>
  <si>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</si>
  <si>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</si>
  <si>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</si>
  <si>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</si>
  <si>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</si>
  <si>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</si>
  <si>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</si>
  <si>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</si>
  <si>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</si>
  <si>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</si>
  <si>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</si>
  <si>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</si>
  <si>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</si>
  <si>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</si>
  <si>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</si>
  <si>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</si>
  <si>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</si>
  <si>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</si>
  <si>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</si>
  <si>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</si>
  <si>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</si>
  <si>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</si>
  <si>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</si>
  <si>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</si>
  <si>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</si>
  <si>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</si>
  <si>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</si>
  <si>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</si>
  <si>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</si>
  <si>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</si>
  <si>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</si>
  <si>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</si>
  <si>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</si>
  <si>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</si>
  <si>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</si>
  <si>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</si>
  <si>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</si>
  <si>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</si>
  <si>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</si>
  <si>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</si>
  <si>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</si>
  <si>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</si>
  <si>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</si>
  <si>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</si>
  <si>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2016年预算数</t>
  </si>
  <si>
    <t>预算数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</si>
  <si>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</si>
  <si>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</si>
  <si>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</si>
  <si>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</si>
  <si>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</si>
  <si>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</si>
  <si>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</si>
  <si>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</si>
  <si>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</si>
  <si>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</si>
  <si>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</si>
  <si>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</si>
  <si>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</si>
  <si>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</si>
  <si>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</si>
  <si>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</si>
  <si>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</si>
  <si>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</si>
  <si>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</si>
  <si>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</si>
  <si>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</si>
  <si>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</si>
  <si>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</si>
  <si>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</si>
  <si>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</si>
  <si>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</si>
  <si>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</si>
  <si>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</si>
  <si>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</si>
  <si>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</si>
  <si>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</si>
  <si>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</si>
  <si>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</si>
  <si>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</si>
  <si>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表06</t>
  </si>
  <si>
    <t xml:space="preserve">     专户资金结转</t>
  </si>
  <si>
    <t>本年一般公共预算财政拨款</t>
  </si>
  <si>
    <t>本年政府性基金预算财政拨款</t>
  </si>
  <si>
    <t>合计</t>
  </si>
  <si>
    <t>2016年“三公”经费财政拨款预算表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</si>
  <si>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</si>
  <si>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</si>
  <si>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</si>
  <si>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</si>
  <si>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附件3：部门预算公开表式</t>
  </si>
  <si>
    <t>2016年区级部门收支预算总表</t>
  </si>
  <si>
    <t>附件3：区级部门预算公开表式</t>
  </si>
  <si>
    <t>附件3：区级部门预算公开表式</t>
  </si>
  <si>
    <t>2016年区级部门支出预算总表</t>
  </si>
  <si>
    <t>2016年区级部门收入预算总表</t>
  </si>
  <si>
    <t>2016年区级部门一般公共预算基本支出预算表</t>
  </si>
  <si>
    <t>2016年区级部门财政拨款支出预算表</t>
  </si>
  <si>
    <t>2016年区级部门财政拨款收支预算表</t>
  </si>
  <si>
    <t>由区政府统筹安排控制</t>
  </si>
  <si>
    <t xml:space="preserve">     住房改革支出</t>
  </si>
  <si>
    <t xml:space="preserve">      住房公积金</t>
  </si>
  <si>
    <t xml:space="preserve">      一般行政管理事务</t>
  </si>
  <si>
    <t>一、一般公共服务支出</t>
  </si>
  <si>
    <t xml:space="preserve">   1.一般公共服务支出</t>
  </si>
  <si>
    <t xml:space="preserve">     住房改革支出</t>
  </si>
  <si>
    <t xml:space="preserve">       住房公积金</t>
  </si>
  <si>
    <r>
      <t>部门名称</t>
    </r>
    <r>
      <rPr>
        <sz val="10"/>
        <rFont val="Times New Roman"/>
        <family val="1"/>
      </rPr>
      <t>:</t>
    </r>
  </si>
  <si>
    <r>
      <t>部门名称</t>
    </r>
    <r>
      <rPr>
        <sz val="10"/>
        <rFont val="Times New Roman"/>
        <family val="1"/>
      </rPr>
      <t>:</t>
    </r>
  </si>
  <si>
    <r>
      <t xml:space="preserve">            </t>
    </r>
    <r>
      <rPr>
        <sz val="10"/>
        <rFont val="宋体"/>
        <family val="0"/>
      </rPr>
      <t>政府办公厅（室）及相关机构事务</t>
    </r>
  </si>
  <si>
    <t xml:space="preserve">     政府办公厅（室）及相关机构事务</t>
  </si>
  <si>
    <r>
      <t xml:space="preserve"> </t>
    </r>
    <r>
      <rPr>
        <sz val="12"/>
        <rFont val="宋体"/>
        <family val="0"/>
      </rPr>
      <t xml:space="preserve">      事业运行</t>
    </r>
  </si>
  <si>
    <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一般行政管理事务</t>
    </r>
  </si>
  <si>
    <r>
      <t xml:space="preserve">          </t>
    </r>
    <r>
      <rPr>
        <sz val="12"/>
        <rFont val="宋体"/>
        <family val="0"/>
      </rPr>
      <t>城乡社区规划与管理</t>
    </r>
  </si>
  <si>
    <r>
      <t xml:space="preserve">              </t>
    </r>
    <r>
      <rPr>
        <sz val="12"/>
        <rFont val="宋体"/>
        <family val="0"/>
      </rPr>
      <t>城乡社区规划与管理</t>
    </r>
  </si>
  <si>
    <r>
      <t>二、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城乡社区支出</t>
    </r>
  </si>
  <si>
    <t>三、住房保障支出</t>
  </si>
  <si>
    <t xml:space="preserve">   3.住房保障支出</t>
  </si>
  <si>
    <r>
      <t xml:space="preserve">     </t>
    </r>
    <r>
      <rPr>
        <sz val="12"/>
        <rFont val="宋体"/>
        <family val="0"/>
      </rPr>
      <t>2.城乡社区支出</t>
    </r>
  </si>
  <si>
    <t>20103</t>
  </si>
  <si>
    <t>2010302</t>
  </si>
  <si>
    <t>22102</t>
  </si>
  <si>
    <t>2210201</t>
  </si>
  <si>
    <t>2010350</t>
  </si>
  <si>
    <t xml:space="preserve">      事业运行（政府办公厅）</t>
  </si>
  <si>
    <t>212</t>
  </si>
  <si>
    <t>21202</t>
  </si>
  <si>
    <t>2120201</t>
  </si>
  <si>
    <t>二、城乡社区支出</t>
  </si>
  <si>
    <t>三、住房保障支出</t>
  </si>
  <si>
    <r>
      <t xml:space="preserve">     </t>
    </r>
    <r>
      <rPr>
        <sz val="12"/>
        <rFont val="宋体"/>
        <family val="0"/>
      </rPr>
      <t>城乡社区规划与管理</t>
    </r>
  </si>
  <si>
    <r>
      <t xml:space="preserve">       </t>
    </r>
    <r>
      <rPr>
        <sz val="12"/>
        <rFont val="宋体"/>
        <family val="0"/>
      </rPr>
      <t>城乡社区规划与管理</t>
    </r>
  </si>
  <si>
    <t>工资福利支出</t>
  </si>
  <si>
    <t>商品和服务支出</t>
  </si>
  <si>
    <t>对个人和家庭补助支出</t>
  </si>
  <si>
    <t>事务局</t>
  </si>
  <si>
    <r>
      <t xml:space="preserve">       </t>
    </r>
    <r>
      <rPr>
        <sz val="10"/>
        <rFont val="宋体"/>
        <family val="0"/>
      </rPr>
      <t>事务局本级</t>
    </r>
  </si>
  <si>
    <t>规划江北分局</t>
  </si>
  <si>
    <r>
      <t xml:space="preserve">       </t>
    </r>
    <r>
      <rPr>
        <sz val="10"/>
        <rFont val="宋体"/>
        <family val="0"/>
      </rPr>
      <t>规划江北分局</t>
    </r>
  </si>
  <si>
    <t>基本工资</t>
  </si>
  <si>
    <t>津贴补贴</t>
  </si>
  <si>
    <t>奖金</t>
  </si>
  <si>
    <t>社会保障缴费</t>
  </si>
  <si>
    <t>办公费</t>
  </si>
  <si>
    <t>印刷费</t>
  </si>
  <si>
    <t>咨询费</t>
  </si>
  <si>
    <t>手续费</t>
  </si>
  <si>
    <t>会议费</t>
  </si>
  <si>
    <t>培训费</t>
  </si>
  <si>
    <t>公务接待费</t>
  </si>
  <si>
    <t>劳务费</t>
  </si>
  <si>
    <t>委托业务费</t>
  </si>
  <si>
    <t>工会经费</t>
  </si>
  <si>
    <t>其他交通费用</t>
  </si>
  <si>
    <t>其他商品和服务支出</t>
  </si>
  <si>
    <t>退休费</t>
  </si>
  <si>
    <t>住房公积金</t>
  </si>
  <si>
    <t>提租补贴</t>
  </si>
  <si>
    <t>购房补贴</t>
  </si>
  <si>
    <t>其他对个人和家庭的补助支出</t>
  </si>
  <si>
    <t>其他工资福利支出</t>
  </si>
  <si>
    <t>差旅费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</si>
</sst>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0.00_);[Red]\(0.00\)"/>
    <numFmt numFmtId="181" formatCode="#,##0.00_ 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2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52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180" fontId="1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>
      <alignment vertical="center"/>
      <protection/>
    </xf>
    <xf numFmtId="0" fontId="0" fillId="0" borderId="10" xfId="40" applyBorder="1">
      <alignment vertical="center"/>
      <protection/>
    </xf>
    <xf numFmtId="0" fontId="15" fillId="0" borderId="10" xfId="40" applyFont="1" applyBorder="1">
      <alignment vertical="center"/>
      <protection/>
    </xf>
    <xf numFmtId="0" fontId="15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3：2014部门预算公开样式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3">
      <selection activeCell="D14" sqref="D14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106</v>
      </c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107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7" t="s">
        <v>123</v>
      </c>
      <c r="B4" s="3"/>
      <c r="C4" s="3"/>
      <c r="D4" s="58" t="s">
        <v>1</v>
      </c>
      <c r="H4" s="17"/>
      <c r="I4" s="17"/>
      <c r="J4" s="17"/>
      <c r="K4" s="17"/>
      <c r="L4" s="17"/>
    </row>
    <row r="5" spans="1:20" ht="21" customHeight="1">
      <c r="A5" s="34" t="s">
        <v>2</v>
      </c>
      <c r="B5" s="35"/>
      <c r="C5" s="34" t="s">
        <v>3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4</v>
      </c>
      <c r="B6" s="37" t="s">
        <v>5</v>
      </c>
      <c r="C6" s="37" t="s">
        <v>4</v>
      </c>
      <c r="D6" s="38" t="s">
        <v>5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45</v>
      </c>
      <c r="B7" s="28">
        <f>B8</f>
        <v>3851.84</v>
      </c>
      <c r="C7" s="12" t="s">
        <v>119</v>
      </c>
      <c r="D7" s="66">
        <f>D8</f>
        <v>4170.63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27.75" customHeight="1">
      <c r="A8" s="23" t="s">
        <v>46</v>
      </c>
      <c r="B8">
        <v>3851.84</v>
      </c>
      <c r="C8" s="74" t="s">
        <v>125</v>
      </c>
      <c r="D8" s="66">
        <f>D9+D10</f>
        <v>4170.63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47</v>
      </c>
      <c r="B9" s="28"/>
      <c r="C9" s="77" t="s">
        <v>127</v>
      </c>
      <c r="D9" s="66">
        <v>908.2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89</v>
      </c>
      <c r="B10" s="28"/>
      <c r="C10" s="77" t="s">
        <v>128</v>
      </c>
      <c r="D10" s="75">
        <f>2233+807.34+96+85.12+40.97</f>
        <v>3262.43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90</v>
      </c>
      <c r="B11" s="28"/>
      <c r="C11" s="78" t="s">
        <v>131</v>
      </c>
      <c r="D11" s="79">
        <f>D12</f>
        <v>373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18</v>
      </c>
      <c r="B12" s="30"/>
      <c r="C12" s="80" t="s">
        <v>129</v>
      </c>
      <c r="D12" s="79">
        <f>D13</f>
        <v>373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19</v>
      </c>
      <c r="B13" s="30"/>
      <c r="C13" s="80" t="s">
        <v>130</v>
      </c>
      <c r="D13" s="79">
        <v>373</v>
      </c>
      <c r="E13" s="17"/>
      <c r="G13" s="17"/>
      <c r="I13" s="17"/>
    </row>
    <row r="14" spans="1:9" ht="21" customHeight="1">
      <c r="A14" s="39"/>
      <c r="B14" s="30"/>
      <c r="C14" s="12" t="s">
        <v>132</v>
      </c>
      <c r="D14" s="66">
        <f>D15</f>
        <v>156.52</v>
      </c>
      <c r="E14" s="17"/>
      <c r="G14" s="17"/>
      <c r="I14" s="17"/>
    </row>
    <row r="15" spans="1:9" ht="21" customHeight="1">
      <c r="A15" s="39"/>
      <c r="B15" s="30"/>
      <c r="C15" s="12" t="s">
        <v>116</v>
      </c>
      <c r="D15" s="66">
        <f>D16</f>
        <v>156.52</v>
      </c>
      <c r="E15" s="17"/>
      <c r="G15" s="17"/>
      <c r="I15" s="17"/>
    </row>
    <row r="16" spans="1:9" ht="21" customHeight="1">
      <c r="A16" s="39"/>
      <c r="B16" s="30"/>
      <c r="C16" s="12" t="s">
        <v>117</v>
      </c>
      <c r="D16" s="66">
        <v>156.52</v>
      </c>
      <c r="E16" s="17"/>
      <c r="G16" s="17"/>
      <c r="I16" s="17"/>
    </row>
    <row r="17" spans="1:9" ht="21" customHeight="1">
      <c r="A17" s="39"/>
      <c r="B17" s="30"/>
      <c r="C17" s="12"/>
      <c r="D17" s="66"/>
      <c r="E17" s="17"/>
      <c r="G17" s="17"/>
      <c r="I17" s="17"/>
    </row>
    <row r="18" spans="1:21" ht="21" customHeight="1">
      <c r="A18" s="40"/>
      <c r="B18" s="30"/>
      <c r="C18" s="29"/>
      <c r="D18" s="64"/>
      <c r="E18" s="17"/>
      <c r="G18" s="17"/>
      <c r="I18" s="17"/>
      <c r="U18" s="17"/>
    </row>
    <row r="19" spans="1:9" ht="21" customHeight="1">
      <c r="A19" s="41" t="s">
        <v>20</v>
      </c>
      <c r="B19" s="31">
        <f>B7</f>
        <v>3851.84</v>
      </c>
      <c r="C19" s="42" t="s">
        <v>21</v>
      </c>
      <c r="D19" s="66">
        <f>D14+D11+D7</f>
        <v>4700.15</v>
      </c>
      <c r="G19" s="17"/>
      <c r="I19" s="17"/>
    </row>
    <row r="20" spans="1:9" ht="21" customHeight="1">
      <c r="A20" s="12" t="s">
        <v>48</v>
      </c>
      <c r="B20" s="31"/>
      <c r="C20" s="43" t="s">
        <v>49</v>
      </c>
      <c r="D20" s="65"/>
      <c r="G20" s="17"/>
      <c r="I20" s="17"/>
    </row>
    <row r="21" spans="1:7" ht="21" customHeight="1">
      <c r="A21" s="12" t="s">
        <v>50</v>
      </c>
      <c r="B21" s="31"/>
      <c r="C21" s="32" t="s">
        <v>51</v>
      </c>
      <c r="D21" s="65"/>
      <c r="G21" s="17"/>
    </row>
    <row r="22" spans="1:7" ht="21" customHeight="1">
      <c r="A22" s="12" t="s">
        <v>52</v>
      </c>
      <c r="B22" s="31"/>
      <c r="C22" s="32"/>
      <c r="D22" s="65"/>
      <c r="G22" s="17"/>
    </row>
    <row r="23" spans="1:7" ht="21" customHeight="1">
      <c r="A23" s="12" t="s">
        <v>53</v>
      </c>
      <c r="B23" s="2">
        <v>848.31</v>
      </c>
      <c r="C23" s="32" t="s">
        <v>54</v>
      </c>
      <c r="D23" s="65"/>
      <c r="G23" s="17"/>
    </row>
    <row r="24" spans="1:7" ht="21" customHeight="1">
      <c r="A24" s="12" t="s">
        <v>79</v>
      </c>
      <c r="B24" s="31"/>
      <c r="C24" s="32"/>
      <c r="D24" s="31"/>
      <c r="G24" s="17"/>
    </row>
    <row r="25" spans="1:7" ht="21" customHeight="1">
      <c r="A25" s="12" t="s">
        <v>97</v>
      </c>
      <c r="B25" s="31"/>
      <c r="C25" s="32"/>
      <c r="D25" s="31"/>
      <c r="G25" s="17"/>
    </row>
    <row r="26" spans="1:7" ht="21" customHeight="1">
      <c r="A26" s="12" t="s">
        <v>75</v>
      </c>
      <c r="B26" s="33"/>
      <c r="C26" s="32"/>
      <c r="D26" s="31"/>
      <c r="G26" s="17"/>
    </row>
    <row r="27" spans="1:7" ht="21" customHeight="1">
      <c r="A27" s="41" t="s">
        <v>22</v>
      </c>
      <c r="B27" s="31">
        <f>B23+B8</f>
        <v>4700.15</v>
      </c>
      <c r="C27" s="41" t="s">
        <v>23</v>
      </c>
      <c r="D27" s="31">
        <f>D19</f>
        <v>4700.15</v>
      </c>
      <c r="F27" s="17"/>
      <c r="G27" s="17"/>
    </row>
    <row r="28" spans="1:4" ht="33" customHeight="1">
      <c r="A28" s="84" t="s">
        <v>105</v>
      </c>
      <c r="B28" s="84"/>
      <c r="C28" s="84"/>
      <c r="D28" s="84"/>
    </row>
    <row r="29" ht="19.5" customHeight="1">
      <c r="A29"/>
    </row>
  </sheetData>
  <sheetProtection/>
  <mergeCells count="1">
    <mergeCell ref="A28:D28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35" sqref="I35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5">
      <c r="A1" s="14" t="s">
        <v>108</v>
      </c>
    </row>
    <row r="2" spans="1:6" ht="15">
      <c r="A2" s="15"/>
      <c r="F2" s="16" t="s">
        <v>28</v>
      </c>
    </row>
    <row r="3" spans="1:6" ht="27.75">
      <c r="A3" s="44" t="s">
        <v>114</v>
      </c>
      <c r="B3" s="44"/>
      <c r="C3" s="45"/>
      <c r="D3" s="45"/>
      <c r="E3" s="45"/>
      <c r="F3" s="44"/>
    </row>
    <row r="4" spans="1:6" ht="15">
      <c r="A4" s="57" t="s">
        <v>124</v>
      </c>
      <c r="B4" s="3"/>
      <c r="C4" s="3"/>
      <c r="D4" s="3"/>
      <c r="E4" s="3"/>
      <c r="F4" s="58" t="s">
        <v>1</v>
      </c>
    </row>
    <row r="5" spans="1:6" ht="15">
      <c r="A5" s="34" t="s">
        <v>2</v>
      </c>
      <c r="B5" s="35"/>
      <c r="C5" s="34" t="s">
        <v>3</v>
      </c>
      <c r="D5" s="35"/>
      <c r="E5" s="35"/>
      <c r="F5" s="36"/>
    </row>
    <row r="6" spans="1:6" ht="33" customHeight="1">
      <c r="A6" s="37" t="s">
        <v>4</v>
      </c>
      <c r="B6" s="37" t="s">
        <v>5</v>
      </c>
      <c r="C6" s="37" t="s">
        <v>4</v>
      </c>
      <c r="D6" s="37" t="s">
        <v>86</v>
      </c>
      <c r="E6" s="37" t="s">
        <v>78</v>
      </c>
      <c r="F6" s="38" t="s">
        <v>87</v>
      </c>
    </row>
    <row r="7" spans="1:6" ht="15">
      <c r="A7" s="12" t="s">
        <v>81</v>
      </c>
      <c r="B7" s="28">
        <f>B8</f>
        <v>3851.84</v>
      </c>
      <c r="C7" s="29" t="s">
        <v>84</v>
      </c>
      <c r="D7" s="64">
        <f>E7</f>
        <v>4700.150000000001</v>
      </c>
      <c r="E7" s="64">
        <f>SUM(E8:E10)</f>
        <v>4700.150000000001</v>
      </c>
      <c r="F7" s="28"/>
    </row>
    <row r="8" spans="1:6" ht="15">
      <c r="A8" s="23" t="s">
        <v>46</v>
      </c>
      <c r="B8">
        <v>3851.84</v>
      </c>
      <c r="C8" s="29" t="s">
        <v>120</v>
      </c>
      <c r="D8" s="64">
        <f>E8</f>
        <v>4170.63</v>
      </c>
      <c r="E8" s="64">
        <v>4170.63</v>
      </c>
      <c r="F8" s="28"/>
    </row>
    <row r="9" spans="1:6" ht="15">
      <c r="A9" s="23" t="s">
        <v>47</v>
      </c>
      <c r="B9" s="28"/>
      <c r="C9" s="81" t="s">
        <v>134</v>
      </c>
      <c r="D9" s="64">
        <f>E9</f>
        <v>373</v>
      </c>
      <c r="E9" s="64">
        <v>373</v>
      </c>
      <c r="F9" s="28"/>
    </row>
    <row r="10" spans="1:6" ht="15">
      <c r="A10" s="12"/>
      <c r="B10" s="28"/>
      <c r="C10" s="29" t="s">
        <v>133</v>
      </c>
      <c r="D10" s="64">
        <f>E10</f>
        <v>156.52</v>
      </c>
      <c r="E10" s="64">
        <v>156.52</v>
      </c>
      <c r="F10" s="28"/>
    </row>
    <row r="11" spans="1:6" ht="15">
      <c r="A11" s="39"/>
      <c r="B11" s="28"/>
      <c r="C11" s="29"/>
      <c r="D11" s="29"/>
      <c r="E11" s="64"/>
      <c r="F11" s="28"/>
    </row>
    <row r="12" spans="1:6" ht="15">
      <c r="A12" s="39"/>
      <c r="B12" s="28"/>
      <c r="C12" s="29"/>
      <c r="D12" s="29"/>
      <c r="E12" s="64"/>
      <c r="F12" s="28"/>
    </row>
    <row r="13" spans="1:6" ht="15">
      <c r="A13" s="62"/>
      <c r="B13" s="28"/>
      <c r="C13" s="62"/>
      <c r="D13" s="62"/>
      <c r="E13" s="64"/>
      <c r="F13" s="28"/>
    </row>
    <row r="14" spans="1:6" ht="15">
      <c r="A14" s="62"/>
      <c r="B14" s="28"/>
      <c r="C14" s="29"/>
      <c r="D14" s="29"/>
      <c r="E14" s="64"/>
      <c r="F14" s="28"/>
    </row>
    <row r="15" spans="1:6" ht="15">
      <c r="A15" s="41"/>
      <c r="B15" s="28"/>
      <c r="C15" s="42"/>
      <c r="D15" s="42"/>
      <c r="E15" s="64"/>
      <c r="F15" s="31"/>
    </row>
    <row r="16" spans="1:6" ht="15">
      <c r="A16" s="12"/>
      <c r="B16" s="28"/>
      <c r="C16" s="43"/>
      <c r="D16" s="43"/>
      <c r="E16" s="64"/>
      <c r="F16" s="31"/>
    </row>
    <row r="17" spans="1:6" ht="15">
      <c r="A17" s="12"/>
      <c r="B17" s="28"/>
      <c r="C17" s="32"/>
      <c r="D17" s="32"/>
      <c r="E17" s="64"/>
      <c r="F17" s="31"/>
    </row>
    <row r="18" spans="1:6" ht="15">
      <c r="A18" s="39" t="s">
        <v>82</v>
      </c>
      <c r="B18" s="28">
        <v>848.31</v>
      </c>
      <c r="C18" s="29" t="s">
        <v>85</v>
      </c>
      <c r="D18" s="29"/>
      <c r="E18" s="64"/>
      <c r="F18" s="31"/>
    </row>
    <row r="19" spans="1:6" ht="15">
      <c r="A19" s="40" t="s">
        <v>83</v>
      </c>
      <c r="B19" s="28"/>
      <c r="C19" s="32"/>
      <c r="D19" s="32"/>
      <c r="E19" s="64"/>
      <c r="F19" s="31"/>
    </row>
    <row r="20" spans="1:6" ht="15">
      <c r="A20" s="12"/>
      <c r="B20" s="28"/>
      <c r="C20" s="32"/>
      <c r="D20" s="32"/>
      <c r="E20" s="64"/>
      <c r="F20" s="31"/>
    </row>
    <row r="21" spans="1:6" ht="15">
      <c r="A21" s="12"/>
      <c r="B21" s="28"/>
      <c r="C21" s="32"/>
      <c r="D21" s="32"/>
      <c r="E21" s="64"/>
      <c r="F21" s="31"/>
    </row>
    <row r="22" spans="1:6" ht="15">
      <c r="A22" s="12"/>
      <c r="B22" s="28"/>
      <c r="C22" s="32"/>
      <c r="D22" s="32"/>
      <c r="E22" s="64"/>
      <c r="F22" s="31"/>
    </row>
    <row r="23" spans="1:6" ht="15">
      <c r="A23" s="12" t="s">
        <v>80</v>
      </c>
      <c r="B23" s="28"/>
      <c r="C23" s="32"/>
      <c r="D23" s="32"/>
      <c r="E23" s="64"/>
      <c r="F23" s="31"/>
    </row>
    <row r="24" spans="1:6" ht="15">
      <c r="A24" s="41" t="s">
        <v>22</v>
      </c>
      <c r="B24" s="28">
        <f>B18+B7</f>
        <v>4700.15</v>
      </c>
      <c r="C24" s="41" t="s">
        <v>23</v>
      </c>
      <c r="D24" s="64">
        <f>D7</f>
        <v>4700.150000000001</v>
      </c>
      <c r="E24" s="64">
        <f>E7</f>
        <v>4700.150000000001</v>
      </c>
      <c r="F24" s="31"/>
    </row>
    <row r="26" spans="1:2" ht="15">
      <c r="A26" s="3" t="s">
        <v>104</v>
      </c>
      <c r="B2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2"/>
  <sheetViews>
    <sheetView zoomScalePageLayoutView="0" workbookViewId="0" topLeftCell="A1">
      <selection activeCell="F12" sqref="F12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5" t="s">
        <v>108</v>
      </c>
      <c r="B1" s="85"/>
      <c r="C1" s="7"/>
      <c r="D1" s="7"/>
      <c r="E1" s="7"/>
      <c r="F1" s="7"/>
      <c r="G1" s="8"/>
      <c r="H1" s="6"/>
      <c r="I1" s="8" t="s">
        <v>93</v>
      </c>
      <c r="J1" s="6"/>
      <c r="K1" s="6"/>
      <c r="L1" s="6"/>
    </row>
    <row r="2" spans="1:248" s="4" customFormat="1" ht="24" customHeight="1">
      <c r="A2" s="90" t="s">
        <v>113</v>
      </c>
      <c r="B2" s="91"/>
      <c r="C2" s="91"/>
      <c r="D2" s="91"/>
      <c r="E2" s="91"/>
      <c r="F2" s="91"/>
      <c r="G2" s="91"/>
      <c r="H2" s="91"/>
      <c r="I2" s="91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57" t="s">
        <v>124</v>
      </c>
      <c r="B3" s="10"/>
      <c r="C3" s="11"/>
      <c r="D3" s="11"/>
      <c r="E3" s="11"/>
      <c r="F3" s="11"/>
      <c r="G3" s="59"/>
      <c r="I3" s="59" t="s">
        <v>1</v>
      </c>
    </row>
    <row r="4" spans="1:9" ht="19.5" customHeight="1">
      <c r="A4" s="94" t="s">
        <v>24</v>
      </c>
      <c r="B4" s="94" t="s">
        <v>25</v>
      </c>
      <c r="C4" s="92" t="s">
        <v>100</v>
      </c>
      <c r="D4" s="87" t="s">
        <v>98</v>
      </c>
      <c r="E4" s="88"/>
      <c r="F4" s="89"/>
      <c r="G4" s="87" t="s">
        <v>99</v>
      </c>
      <c r="H4" s="88"/>
      <c r="I4" s="89"/>
    </row>
    <row r="5" spans="1:9" s="5" customFormat="1" ht="50.25" customHeight="1">
      <c r="A5" s="95"/>
      <c r="B5" s="93"/>
      <c r="C5" s="93"/>
      <c r="D5" s="46" t="s">
        <v>76</v>
      </c>
      <c r="E5" s="46" t="s">
        <v>56</v>
      </c>
      <c r="F5" s="46" t="s">
        <v>57</v>
      </c>
      <c r="G5" s="46" t="s">
        <v>76</v>
      </c>
      <c r="H5" s="46" t="s">
        <v>56</v>
      </c>
      <c r="I5" s="46" t="s">
        <v>57</v>
      </c>
    </row>
    <row r="6" spans="1:9" s="5" customFormat="1" ht="21" customHeight="1">
      <c r="A6" s="41" t="s">
        <v>58</v>
      </c>
      <c r="B6" s="41" t="s">
        <v>58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1">
        <v>6</v>
      </c>
      <c r="I6" s="56">
        <v>7</v>
      </c>
    </row>
    <row r="7" spans="1:9" s="5" customFormat="1" ht="21" customHeight="1">
      <c r="A7" s="41"/>
      <c r="B7" s="41" t="s">
        <v>55</v>
      </c>
      <c r="C7" s="72">
        <f>C8+C15+C12</f>
        <v>4700.150000000001</v>
      </c>
      <c r="D7" s="72">
        <f>D8+D15+D12</f>
        <v>4700.150000000001</v>
      </c>
      <c r="E7" s="72">
        <f>E8+E15+E12</f>
        <v>1286.81</v>
      </c>
      <c r="F7" s="72">
        <f>F8+F15+F12</f>
        <v>3413.34</v>
      </c>
      <c r="G7" s="48"/>
      <c r="H7" s="41"/>
      <c r="I7" s="56"/>
    </row>
    <row r="8" spans="1:9" ht="21" customHeight="1">
      <c r="A8" s="42">
        <v>201</v>
      </c>
      <c r="B8" s="29" t="s">
        <v>119</v>
      </c>
      <c r="C8" s="69">
        <f>D8</f>
        <v>4170.63</v>
      </c>
      <c r="D8" s="69">
        <f aca="true" t="shared" si="0" ref="D8:D17">E8+F8</f>
        <v>4170.63</v>
      </c>
      <c r="E8" s="69">
        <f>E9</f>
        <v>1130.29</v>
      </c>
      <c r="F8" s="69">
        <f>F9</f>
        <v>3040.34</v>
      </c>
      <c r="G8" s="49"/>
      <c r="H8" s="12"/>
      <c r="I8" s="39"/>
    </row>
    <row r="9" spans="1:9" ht="21" customHeight="1">
      <c r="A9" s="67" t="s">
        <v>135</v>
      </c>
      <c r="B9" s="29" t="s">
        <v>126</v>
      </c>
      <c r="C9" s="69">
        <f aca="true" t="shared" si="1" ref="C9:C17">D9</f>
        <v>4170.63</v>
      </c>
      <c r="D9" s="69">
        <f t="shared" si="0"/>
        <v>4170.63</v>
      </c>
      <c r="E9" s="69">
        <f>E10+E11</f>
        <v>1130.29</v>
      </c>
      <c r="F9" s="69">
        <f>F10+F11</f>
        <v>3040.34</v>
      </c>
      <c r="G9" s="50"/>
      <c r="H9" s="12"/>
      <c r="I9" s="39"/>
    </row>
    <row r="10" spans="1:248" ht="21" customHeight="1">
      <c r="A10" s="67" t="s">
        <v>139</v>
      </c>
      <c r="B10" s="29" t="s">
        <v>140</v>
      </c>
      <c r="C10" s="69">
        <f t="shared" si="1"/>
        <v>908.2</v>
      </c>
      <c r="D10" s="69">
        <f t="shared" si="0"/>
        <v>908.2</v>
      </c>
      <c r="E10" s="66">
        <v>908.2</v>
      </c>
      <c r="F10" s="70"/>
      <c r="G10" s="51"/>
      <c r="H10" s="12"/>
      <c r="I10" s="39"/>
      <c r="IH10"/>
      <c r="II10"/>
      <c r="IJ10"/>
      <c r="IK10"/>
      <c r="IL10"/>
      <c r="IM10"/>
      <c r="IN10"/>
    </row>
    <row r="11" spans="1:248" ht="21" customHeight="1">
      <c r="A11" s="67" t="s">
        <v>136</v>
      </c>
      <c r="B11" s="29" t="s">
        <v>118</v>
      </c>
      <c r="C11" s="69">
        <f t="shared" si="1"/>
        <v>3262.4300000000003</v>
      </c>
      <c r="D11" s="69">
        <f t="shared" si="0"/>
        <v>3262.4300000000003</v>
      </c>
      <c r="E11" s="71">
        <f>85.12+40.97+96</f>
        <v>222.09</v>
      </c>
      <c r="F11" s="75">
        <f>807.34+2233</f>
        <v>3040.34</v>
      </c>
      <c r="G11" s="51"/>
      <c r="H11" s="12"/>
      <c r="I11" s="39"/>
      <c r="IH11"/>
      <c r="II11"/>
      <c r="IJ11"/>
      <c r="IK11"/>
      <c r="IL11"/>
      <c r="IM11"/>
      <c r="IN11"/>
    </row>
    <row r="12" spans="1:248" ht="21" customHeight="1">
      <c r="A12" s="67" t="s">
        <v>141</v>
      </c>
      <c r="B12" s="29" t="s">
        <v>144</v>
      </c>
      <c r="C12" s="69">
        <f t="shared" si="1"/>
        <v>373</v>
      </c>
      <c r="D12" s="69">
        <f t="shared" si="0"/>
        <v>373</v>
      </c>
      <c r="E12" s="71"/>
      <c r="F12" s="75">
        <f>F13</f>
        <v>373</v>
      </c>
      <c r="G12" s="51"/>
      <c r="H12" s="12"/>
      <c r="I12" s="39"/>
      <c r="IH12"/>
      <c r="II12"/>
      <c r="IJ12"/>
      <c r="IK12"/>
      <c r="IL12"/>
      <c r="IM12"/>
      <c r="IN12"/>
    </row>
    <row r="13" spans="1:248" ht="21" customHeight="1">
      <c r="A13" s="67" t="s">
        <v>142</v>
      </c>
      <c r="B13" s="29" t="s">
        <v>146</v>
      </c>
      <c r="C13" s="75">
        <f>C14</f>
        <v>373</v>
      </c>
      <c r="D13" s="75">
        <f>D14</f>
        <v>373</v>
      </c>
      <c r="E13" s="75"/>
      <c r="F13" s="75">
        <f>F14</f>
        <v>373</v>
      </c>
      <c r="G13" s="51"/>
      <c r="H13" s="12"/>
      <c r="I13" s="39"/>
      <c r="IH13"/>
      <c r="II13"/>
      <c r="IJ13"/>
      <c r="IK13"/>
      <c r="IL13"/>
      <c r="IM13"/>
      <c r="IN13"/>
    </row>
    <row r="14" spans="1:248" ht="21" customHeight="1">
      <c r="A14" s="67" t="s">
        <v>143</v>
      </c>
      <c r="B14" s="29" t="s">
        <v>147</v>
      </c>
      <c r="C14" s="69">
        <f t="shared" si="1"/>
        <v>373</v>
      </c>
      <c r="D14" s="69">
        <f t="shared" si="0"/>
        <v>373</v>
      </c>
      <c r="E14" s="71"/>
      <c r="F14" s="75">
        <v>373</v>
      </c>
      <c r="G14" s="51"/>
      <c r="H14" s="12"/>
      <c r="I14" s="39"/>
      <c r="IH14"/>
      <c r="II14"/>
      <c r="IJ14"/>
      <c r="IK14"/>
      <c r="IL14"/>
      <c r="IM14"/>
      <c r="IN14"/>
    </row>
    <row r="15" spans="1:248" ht="21" customHeight="1">
      <c r="A15" s="67">
        <v>221</v>
      </c>
      <c r="B15" s="29" t="s">
        <v>145</v>
      </c>
      <c r="C15" s="69">
        <f t="shared" si="1"/>
        <v>156.52</v>
      </c>
      <c r="D15" s="69">
        <f t="shared" si="0"/>
        <v>156.52</v>
      </c>
      <c r="E15" s="71">
        <f>E16</f>
        <v>156.52</v>
      </c>
      <c r="F15" s="72"/>
      <c r="G15" s="52"/>
      <c r="H15" s="39"/>
      <c r="I15" s="39"/>
      <c r="IH15"/>
      <c r="II15"/>
      <c r="IJ15"/>
      <c r="IK15"/>
      <c r="IL15"/>
      <c r="IM15"/>
      <c r="IN15"/>
    </row>
    <row r="16" spans="1:248" ht="21" customHeight="1">
      <c r="A16" s="67" t="s">
        <v>137</v>
      </c>
      <c r="B16" s="29" t="s">
        <v>121</v>
      </c>
      <c r="C16" s="69">
        <f t="shared" si="1"/>
        <v>156.52</v>
      </c>
      <c r="D16" s="69">
        <f t="shared" si="0"/>
        <v>156.52</v>
      </c>
      <c r="E16" s="72">
        <f>E17</f>
        <v>156.52</v>
      </c>
      <c r="F16" s="72"/>
      <c r="G16" s="52"/>
      <c r="H16" s="39"/>
      <c r="I16" s="39"/>
      <c r="IH16"/>
      <c r="II16"/>
      <c r="IJ16"/>
      <c r="IK16"/>
      <c r="IL16"/>
      <c r="IM16"/>
      <c r="IN16"/>
    </row>
    <row r="17" spans="1:9" ht="21" customHeight="1">
      <c r="A17" s="67" t="s">
        <v>138</v>
      </c>
      <c r="B17" s="29" t="s">
        <v>122</v>
      </c>
      <c r="C17" s="69">
        <f t="shared" si="1"/>
        <v>156.52</v>
      </c>
      <c r="D17" s="69">
        <f t="shared" si="0"/>
        <v>156.52</v>
      </c>
      <c r="E17" s="66">
        <v>156.52</v>
      </c>
      <c r="F17" s="72"/>
      <c r="G17" s="52"/>
      <c r="H17" s="39"/>
      <c r="I17" s="39"/>
    </row>
    <row r="18" spans="1:9" ht="21" customHeight="1">
      <c r="A18" s="12"/>
      <c r="B18" s="29"/>
      <c r="C18" s="52"/>
      <c r="D18" s="52"/>
      <c r="E18" s="52"/>
      <c r="F18" s="52"/>
      <c r="G18" s="52"/>
      <c r="H18" s="39"/>
      <c r="I18" s="39"/>
    </row>
    <row r="19" spans="1:9" ht="21" customHeight="1">
      <c r="A19" s="12"/>
      <c r="B19" s="29"/>
      <c r="C19" s="52"/>
      <c r="D19" s="52"/>
      <c r="E19" s="52"/>
      <c r="F19" s="52"/>
      <c r="G19" s="52"/>
      <c r="H19" s="39"/>
      <c r="I19" s="39"/>
    </row>
    <row r="20" spans="1:9" ht="21" customHeight="1">
      <c r="A20" s="12"/>
      <c r="B20" s="27"/>
      <c r="C20" s="52"/>
      <c r="D20" s="52"/>
      <c r="E20" s="52"/>
      <c r="F20" s="52"/>
      <c r="G20" s="52"/>
      <c r="H20" s="39"/>
      <c r="I20" s="39"/>
    </row>
    <row r="22" spans="1:2" ht="19.5" customHeight="1">
      <c r="A22" s="86" t="s">
        <v>77</v>
      </c>
      <c r="B22" s="86"/>
    </row>
  </sheetData>
  <sheetProtection/>
  <mergeCells count="8">
    <mergeCell ref="A1:B1"/>
    <mergeCell ref="A22:B22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9">
      <selection activeCell="B27" sqref="B27"/>
    </sheetView>
  </sheetViews>
  <sheetFormatPr defaultColWidth="9.00390625" defaultRowHeight="14.25"/>
  <cols>
    <col min="1" max="1" width="22.875" style="0" customWidth="1"/>
    <col min="2" max="2" width="36.875" style="0" customWidth="1"/>
    <col min="3" max="3" width="31.375" style="0" customWidth="1"/>
  </cols>
  <sheetData>
    <row r="1" ht="15">
      <c r="A1" s="14" t="s">
        <v>108</v>
      </c>
    </row>
    <row r="2" spans="1:3" s="3" customFormat="1" ht="12">
      <c r="A2" s="6"/>
      <c r="C2" s="60" t="s">
        <v>94</v>
      </c>
    </row>
    <row r="3" spans="1:3" s="53" customFormat="1" ht="27.75">
      <c r="A3" s="98" t="s">
        <v>112</v>
      </c>
      <c r="B3" s="99"/>
      <c r="C3" s="99"/>
    </row>
    <row r="4" spans="1:3" s="3" customFormat="1" ht="17.25" customHeight="1">
      <c r="A4" s="57" t="s">
        <v>124</v>
      </c>
      <c r="C4" s="60" t="s">
        <v>27</v>
      </c>
    </row>
    <row r="5" spans="1:3" ht="21" customHeight="1">
      <c r="A5" s="96" t="s">
        <v>29</v>
      </c>
      <c r="B5" s="97"/>
      <c r="C5" s="100" t="s">
        <v>61</v>
      </c>
    </row>
    <row r="6" spans="1:3" ht="21" customHeight="1">
      <c r="A6" s="27" t="s">
        <v>30</v>
      </c>
      <c r="B6" s="27" t="s">
        <v>31</v>
      </c>
      <c r="C6" s="95"/>
    </row>
    <row r="7" spans="1:3" ht="21" customHeight="1">
      <c r="A7" s="29">
        <v>301</v>
      </c>
      <c r="B7" s="83" t="s">
        <v>148</v>
      </c>
      <c r="C7" s="62">
        <v>953.58</v>
      </c>
    </row>
    <row r="8" spans="1:3" ht="21" customHeight="1">
      <c r="A8" s="29">
        <v>30101</v>
      </c>
      <c r="B8" s="29" t="s">
        <v>155</v>
      </c>
      <c r="C8" s="62">
        <v>270</v>
      </c>
    </row>
    <row r="9" spans="1:3" ht="21" customHeight="1">
      <c r="A9" s="29">
        <v>30102</v>
      </c>
      <c r="B9" s="29" t="s">
        <v>156</v>
      </c>
      <c r="C9" s="62">
        <v>400</v>
      </c>
    </row>
    <row r="10" spans="1:3" ht="21" customHeight="1">
      <c r="A10" s="29">
        <v>30103</v>
      </c>
      <c r="B10" s="29" t="s">
        <v>157</v>
      </c>
      <c r="C10" s="62">
        <v>63.58</v>
      </c>
    </row>
    <row r="11" spans="1:3" ht="21" customHeight="1">
      <c r="A11" s="29">
        <v>30104</v>
      </c>
      <c r="B11" s="29" t="s">
        <v>158</v>
      </c>
      <c r="C11" s="62">
        <v>100</v>
      </c>
    </row>
    <row r="12" spans="1:3" ht="21" customHeight="1">
      <c r="A12" s="29">
        <v>30199</v>
      </c>
      <c r="B12" s="29" t="s">
        <v>176</v>
      </c>
      <c r="C12" s="62">
        <v>120</v>
      </c>
    </row>
    <row r="13" spans="1:3" ht="21" customHeight="1">
      <c r="A13" s="29">
        <v>302</v>
      </c>
      <c r="B13" s="83" t="s">
        <v>149</v>
      </c>
      <c r="C13" s="62">
        <f>85.12+40.97</f>
        <v>126.09</v>
      </c>
    </row>
    <row r="14" spans="1:3" ht="21" customHeight="1">
      <c r="A14" s="29">
        <v>30201</v>
      </c>
      <c r="B14" s="29" t="s">
        <v>159</v>
      </c>
      <c r="C14" s="62">
        <v>20</v>
      </c>
    </row>
    <row r="15" spans="1:3" ht="21" customHeight="1">
      <c r="A15" s="29">
        <v>30202</v>
      </c>
      <c r="B15" s="29" t="s">
        <v>160</v>
      </c>
      <c r="C15" s="62">
        <v>3</v>
      </c>
    </row>
    <row r="16" spans="1:3" ht="21" customHeight="1">
      <c r="A16" s="29">
        <v>30203</v>
      </c>
      <c r="B16" s="29" t="s">
        <v>161</v>
      </c>
      <c r="C16" s="62">
        <v>2</v>
      </c>
    </row>
    <row r="17" spans="1:3" ht="21" customHeight="1">
      <c r="A17" s="29">
        <v>30204</v>
      </c>
      <c r="B17" s="29" t="s">
        <v>162</v>
      </c>
      <c r="C17" s="62">
        <v>1</v>
      </c>
    </row>
    <row r="18" spans="1:3" ht="21" customHeight="1">
      <c r="A18" s="117">
        <v>30211</v>
      </c>
      <c r="B18" s="117" t="s">
        <v>177</v>
      </c>
      <c r="C18" s="118">
        <v>10</v>
      </c>
    </row>
    <row r="19" spans="1:3" ht="21" customHeight="1">
      <c r="A19" s="29">
        <v>30215</v>
      </c>
      <c r="B19" s="29" t="s">
        <v>163</v>
      </c>
      <c r="C19" s="62">
        <v>2</v>
      </c>
    </row>
    <row r="20" spans="1:3" ht="21" customHeight="1">
      <c r="A20" s="29">
        <v>30216</v>
      </c>
      <c r="B20" s="29" t="s">
        <v>164</v>
      </c>
      <c r="C20" s="62">
        <v>2</v>
      </c>
    </row>
    <row r="21" spans="1:3" ht="21" customHeight="1">
      <c r="A21" s="29">
        <v>30217</v>
      </c>
      <c r="B21" s="29" t="s">
        <v>165</v>
      </c>
      <c r="C21" s="62">
        <v>4</v>
      </c>
    </row>
    <row r="22" spans="1:3" ht="21" customHeight="1">
      <c r="A22" s="29">
        <v>30226</v>
      </c>
      <c r="B22" s="29" t="s">
        <v>166</v>
      </c>
      <c r="C22" s="62">
        <v>5</v>
      </c>
    </row>
    <row r="23" spans="1:3" ht="21" customHeight="1">
      <c r="A23" s="29">
        <v>30227</v>
      </c>
      <c r="B23" s="29" t="s">
        <v>167</v>
      </c>
      <c r="C23" s="62">
        <v>10</v>
      </c>
    </row>
    <row r="24" spans="1:3" ht="21" customHeight="1">
      <c r="A24" s="29">
        <v>30228</v>
      </c>
      <c r="B24" s="29" t="s">
        <v>168</v>
      </c>
      <c r="C24" s="62">
        <v>8</v>
      </c>
    </row>
    <row r="25" spans="1:3" ht="21" customHeight="1">
      <c r="A25" s="29">
        <v>30239</v>
      </c>
      <c r="B25" s="29" t="s">
        <v>169</v>
      </c>
      <c r="C25" s="62">
        <v>8</v>
      </c>
    </row>
    <row r="26" spans="1:3" ht="21" customHeight="1">
      <c r="A26" s="29">
        <v>30299</v>
      </c>
      <c r="B26" s="29" t="s">
        <v>170</v>
      </c>
      <c r="C26" s="62">
        <v>51.09</v>
      </c>
    </row>
    <row r="27" spans="1:3" ht="21" customHeight="1">
      <c r="A27" s="29">
        <v>303</v>
      </c>
      <c r="B27" s="62" t="s">
        <v>150</v>
      </c>
      <c r="C27" s="62">
        <v>207.14</v>
      </c>
    </row>
    <row r="28" spans="1:3" ht="21" customHeight="1">
      <c r="A28" s="29">
        <v>30302</v>
      </c>
      <c r="B28" s="29" t="s">
        <v>171</v>
      </c>
      <c r="C28" s="62">
        <v>100.8</v>
      </c>
    </row>
    <row r="29" spans="1:3" ht="21" customHeight="1">
      <c r="A29" s="29">
        <v>30311</v>
      </c>
      <c r="B29" s="29" t="s">
        <v>172</v>
      </c>
      <c r="C29" s="62">
        <v>50</v>
      </c>
    </row>
    <row r="30" spans="1:3" ht="21" customHeight="1">
      <c r="A30" s="29">
        <v>30312</v>
      </c>
      <c r="B30" s="68" t="s">
        <v>173</v>
      </c>
      <c r="C30" s="62">
        <v>5</v>
      </c>
    </row>
    <row r="31" spans="1:3" ht="21" customHeight="1">
      <c r="A31" s="29">
        <v>30313</v>
      </c>
      <c r="B31" s="55" t="s">
        <v>174</v>
      </c>
      <c r="C31" s="62">
        <v>40</v>
      </c>
    </row>
    <row r="32" spans="1:3" ht="21" customHeight="1">
      <c r="A32" s="29">
        <v>30399</v>
      </c>
      <c r="B32" s="55" t="s">
        <v>175</v>
      </c>
      <c r="C32" s="62">
        <v>11.34</v>
      </c>
    </row>
    <row r="33" spans="1:3" ht="21" customHeight="1">
      <c r="A33" s="27"/>
      <c r="B33" s="55"/>
      <c r="C33" s="55"/>
    </row>
    <row r="35" spans="1:2" ht="15">
      <c r="A35" s="3" t="s">
        <v>103</v>
      </c>
      <c r="B35" s="3"/>
    </row>
  </sheetData>
  <sheetProtection/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ht="15">
      <c r="A1" s="14" t="s">
        <v>108</v>
      </c>
    </row>
    <row r="2" spans="1:13" ht="15">
      <c r="A2" s="15"/>
      <c r="C2" s="16"/>
      <c r="D2" s="2"/>
      <c r="K2" s="111"/>
      <c r="L2" s="112"/>
      <c r="M2" s="63" t="s">
        <v>95</v>
      </c>
    </row>
    <row r="3" spans="1:12" ht="30" customHeight="1">
      <c r="A3" s="105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16.5" customHeight="1">
      <c r="A4" s="57" t="s">
        <v>124</v>
      </c>
      <c r="B4" s="24"/>
      <c r="C4" s="24"/>
      <c r="D4" s="24"/>
      <c r="E4" s="24"/>
      <c r="F4" s="24"/>
      <c r="G4" s="24"/>
      <c r="H4" s="24"/>
      <c r="I4" s="24"/>
      <c r="J4" s="24"/>
      <c r="K4" s="108" t="s">
        <v>1</v>
      </c>
      <c r="L4" s="109"/>
      <c r="M4" s="110"/>
    </row>
    <row r="5" spans="1:13" ht="18" customHeight="1">
      <c r="A5" s="101" t="s">
        <v>32</v>
      </c>
      <c r="B5" s="106" t="s">
        <v>33</v>
      </c>
      <c r="C5" s="96" t="s">
        <v>35</v>
      </c>
      <c r="D5" s="103"/>
      <c r="E5" s="104"/>
      <c r="F5" s="106" t="s">
        <v>91</v>
      </c>
      <c r="G5" s="106" t="s">
        <v>92</v>
      </c>
      <c r="H5" s="106" t="s">
        <v>36</v>
      </c>
      <c r="I5" s="106" t="s">
        <v>37</v>
      </c>
      <c r="J5" s="106" t="s">
        <v>38</v>
      </c>
      <c r="K5" s="106" t="s">
        <v>39</v>
      </c>
      <c r="L5" s="106" t="s">
        <v>40</v>
      </c>
      <c r="M5" s="106" t="s">
        <v>34</v>
      </c>
    </row>
    <row r="6" spans="1:13" ht="51" customHeight="1">
      <c r="A6" s="102"/>
      <c r="B6" s="106"/>
      <c r="C6" s="56" t="s">
        <v>41</v>
      </c>
      <c r="D6" s="56" t="s">
        <v>43</v>
      </c>
      <c r="E6" s="56" t="s">
        <v>44</v>
      </c>
      <c r="F6" s="107"/>
      <c r="G6" s="107"/>
      <c r="H6" s="107"/>
      <c r="I6" s="107"/>
      <c r="J6" s="107"/>
      <c r="K6" s="107"/>
      <c r="L6" s="107"/>
      <c r="M6" s="106"/>
    </row>
    <row r="7" spans="1:13" ht="21" customHeight="1">
      <c r="A7" s="27" t="s">
        <v>42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3" t="s">
        <v>151</v>
      </c>
      <c r="B8" s="23">
        <f>C8</f>
        <v>4700.15</v>
      </c>
      <c r="C8" s="76">
        <f>SUM(D8:M8)</f>
        <v>4700.15</v>
      </c>
      <c r="D8" s="62">
        <f>SUM(D9:D10)</f>
        <v>3851.84</v>
      </c>
      <c r="E8" s="23"/>
      <c r="F8" s="23"/>
      <c r="G8" s="23"/>
      <c r="H8" s="23"/>
      <c r="I8" s="23"/>
      <c r="J8" s="23"/>
      <c r="K8" s="23"/>
      <c r="L8" s="23"/>
      <c r="M8" s="23">
        <f>M9</f>
        <v>848.31</v>
      </c>
    </row>
    <row r="9" spans="1:13" ht="21" customHeight="1">
      <c r="A9" s="82" t="s">
        <v>152</v>
      </c>
      <c r="B9" s="23">
        <f>C9</f>
        <v>4327.15</v>
      </c>
      <c r="C9" s="76">
        <f>SUM(D9:M9)</f>
        <v>4327.15</v>
      </c>
      <c r="D9" s="62">
        <f>3851.84-373</f>
        <v>3478.84</v>
      </c>
      <c r="E9" s="23"/>
      <c r="F9" s="23"/>
      <c r="G9" s="23"/>
      <c r="H9" s="23"/>
      <c r="I9" s="23"/>
      <c r="J9" s="23"/>
      <c r="K9" s="23"/>
      <c r="L9" s="23"/>
      <c r="M9" s="23">
        <v>848.31</v>
      </c>
    </row>
    <row r="10" spans="1:13" ht="21" customHeight="1">
      <c r="A10" s="82" t="s">
        <v>154</v>
      </c>
      <c r="B10" s="23">
        <f>C10</f>
        <v>373</v>
      </c>
      <c r="C10" s="23">
        <f>D10</f>
        <v>373</v>
      </c>
      <c r="D10" s="23">
        <v>373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5">
      <c r="A19" s="84"/>
      <c r="B19" s="84"/>
      <c r="C19" s="26"/>
    </row>
  </sheetData>
  <sheetProtection/>
  <mergeCells count="15">
    <mergeCell ref="K2:L2"/>
    <mergeCell ref="I5:I6"/>
    <mergeCell ref="J5:J6"/>
    <mergeCell ref="K5:K6"/>
    <mergeCell ref="L5:L6"/>
    <mergeCell ref="A5:A6"/>
    <mergeCell ref="C5:E5"/>
    <mergeCell ref="A19:B19"/>
    <mergeCell ref="A3:L3"/>
    <mergeCell ref="F5:F6"/>
    <mergeCell ref="G5:G6"/>
    <mergeCell ref="H5:H6"/>
    <mergeCell ref="B5:B6"/>
    <mergeCell ref="K4:M4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5.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5">
      <c r="A1" s="14" t="s">
        <v>108</v>
      </c>
    </row>
    <row r="2" ht="15">
      <c r="H2" s="60" t="s">
        <v>96</v>
      </c>
    </row>
    <row r="3" spans="1:8" ht="29.25" customHeight="1">
      <c r="A3" s="114" t="s">
        <v>110</v>
      </c>
      <c r="B3" s="115"/>
      <c r="C3" s="115"/>
      <c r="D3" s="115"/>
      <c r="E3" s="115"/>
      <c r="F3" s="115"/>
      <c r="G3" s="115"/>
      <c r="H3" s="115"/>
    </row>
    <row r="4" spans="1:8" ht="20.25" customHeight="1">
      <c r="A4" s="57" t="s">
        <v>124</v>
      </c>
      <c r="B4" s="24"/>
      <c r="C4" s="24"/>
      <c r="D4" s="24"/>
      <c r="E4" s="24"/>
      <c r="F4" s="24"/>
      <c r="G4" s="24"/>
      <c r="H4" s="61" t="s">
        <v>59</v>
      </c>
    </row>
    <row r="5" spans="1:8" ht="14.25" customHeight="1">
      <c r="A5" s="101" t="s">
        <v>62</v>
      </c>
      <c r="B5" s="106" t="s">
        <v>63</v>
      </c>
      <c r="C5" s="96" t="s">
        <v>56</v>
      </c>
      <c r="D5" s="97"/>
      <c r="E5" s="106" t="s">
        <v>57</v>
      </c>
      <c r="F5" s="106" t="s">
        <v>66</v>
      </c>
      <c r="G5" s="106" t="s">
        <v>67</v>
      </c>
      <c r="H5" s="106" t="s">
        <v>68</v>
      </c>
    </row>
    <row r="6" spans="1:8" ht="21.75" customHeight="1">
      <c r="A6" s="102"/>
      <c r="B6" s="106"/>
      <c r="C6" s="56" t="s">
        <v>64</v>
      </c>
      <c r="D6" s="56" t="s">
        <v>65</v>
      </c>
      <c r="E6" s="107"/>
      <c r="F6" s="107"/>
      <c r="G6" s="107"/>
      <c r="H6" s="107"/>
    </row>
    <row r="7" spans="1:8" ht="15">
      <c r="A7" s="27" t="s">
        <v>58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5">
      <c r="A8" s="23" t="s">
        <v>151</v>
      </c>
      <c r="B8" s="30">
        <f>B9+B10</f>
        <v>4700.15</v>
      </c>
      <c r="C8" s="30">
        <f>C9+C10</f>
        <v>1160.72</v>
      </c>
      <c r="D8" s="30">
        <f>D9+D10</f>
        <v>126.09</v>
      </c>
      <c r="E8" s="30">
        <f>E9+E10</f>
        <v>3413.34</v>
      </c>
      <c r="F8" s="27"/>
      <c r="G8" s="27"/>
      <c r="H8" s="27"/>
    </row>
    <row r="9" spans="1:8" ht="15">
      <c r="A9" s="82" t="s">
        <v>152</v>
      </c>
      <c r="B9" s="73">
        <f>SUM(C9:E9)</f>
        <v>4327.15</v>
      </c>
      <c r="C9" s="30">
        <f>908.2+156.52+96</f>
        <v>1160.72</v>
      </c>
      <c r="D9" s="73">
        <f>85.12+40.97</f>
        <v>126.09</v>
      </c>
      <c r="E9" s="30">
        <f>807.34+2233</f>
        <v>3040.34</v>
      </c>
      <c r="F9" s="27"/>
      <c r="G9" s="27"/>
      <c r="H9" s="27"/>
    </row>
    <row r="10" spans="1:8" ht="15">
      <c r="A10" s="27" t="s">
        <v>153</v>
      </c>
      <c r="B10" s="73">
        <f>SUM(C10:E10)</f>
        <v>373</v>
      </c>
      <c r="C10" s="30"/>
      <c r="D10" s="30"/>
      <c r="E10" s="30">
        <v>373</v>
      </c>
      <c r="F10" s="27"/>
      <c r="G10" s="27"/>
      <c r="H10" s="27"/>
    </row>
    <row r="11" spans="1:8" ht="15">
      <c r="A11" s="27"/>
      <c r="B11" s="27"/>
      <c r="C11" s="27"/>
      <c r="D11" s="27"/>
      <c r="E11" s="27"/>
      <c r="F11" s="27"/>
      <c r="G11" s="27"/>
      <c r="H11" s="27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7"/>
      <c r="B13" s="27"/>
      <c r="C13" s="27"/>
      <c r="D13" s="27"/>
      <c r="E13" s="27"/>
      <c r="F13" s="27"/>
      <c r="G13" s="27"/>
      <c r="H13" s="27"/>
    </row>
    <row r="14" spans="1:8" ht="15">
      <c r="A14" s="27"/>
      <c r="B14" s="27"/>
      <c r="C14" s="27"/>
      <c r="D14" s="27"/>
      <c r="E14" s="27"/>
      <c r="F14" s="27"/>
      <c r="G14" s="27"/>
      <c r="H14" s="27"/>
    </row>
    <row r="15" spans="1:8" ht="15">
      <c r="A15" s="27"/>
      <c r="B15" s="27"/>
      <c r="C15" s="27"/>
      <c r="D15" s="27"/>
      <c r="E15" s="27"/>
      <c r="F15" s="27"/>
      <c r="G15" s="27"/>
      <c r="H15" s="27"/>
    </row>
    <row r="16" spans="1:8" ht="15">
      <c r="A16" s="27"/>
      <c r="B16" s="27"/>
      <c r="C16" s="27"/>
      <c r="D16" s="27"/>
      <c r="E16" s="27"/>
      <c r="F16" s="27"/>
      <c r="G16" s="27"/>
      <c r="H16" s="27"/>
    </row>
    <row r="17" spans="1:8" ht="15">
      <c r="A17" s="27"/>
      <c r="B17" s="27"/>
      <c r="C17" s="27"/>
      <c r="D17" s="27"/>
      <c r="E17" s="27"/>
      <c r="F17" s="27"/>
      <c r="G17" s="27"/>
      <c r="H17" s="27"/>
    </row>
    <row r="18" spans="1:8" ht="15">
      <c r="A18" s="27"/>
      <c r="B18" s="27"/>
      <c r="C18" s="27"/>
      <c r="D18" s="27"/>
      <c r="E18" s="27"/>
      <c r="F18" s="27"/>
      <c r="G18" s="27"/>
      <c r="H18" s="27"/>
    </row>
    <row r="19" spans="1:8" ht="15">
      <c r="A19" s="27"/>
      <c r="B19" s="27"/>
      <c r="C19" s="27"/>
      <c r="D19" s="27"/>
      <c r="E19" s="27"/>
      <c r="F19" s="27"/>
      <c r="G19" s="27"/>
      <c r="H19" s="27"/>
    </row>
    <row r="20" spans="1:8" ht="15">
      <c r="A20" s="27"/>
      <c r="B20" s="27"/>
      <c r="C20" s="27"/>
      <c r="D20" s="27"/>
      <c r="E20" s="27"/>
      <c r="F20" s="27"/>
      <c r="G20" s="27"/>
      <c r="H20" s="27"/>
    </row>
    <row r="21" spans="1:8" ht="15">
      <c r="A21" s="27"/>
      <c r="B21" s="27"/>
      <c r="C21" s="27"/>
      <c r="D21" s="27"/>
      <c r="E21" s="27"/>
      <c r="F21" s="27"/>
      <c r="G21" s="27"/>
      <c r="H21" s="27"/>
    </row>
    <row r="22" spans="1:8" ht="15">
      <c r="A22" s="27"/>
      <c r="B22" s="27"/>
      <c r="C22" s="27"/>
      <c r="D22" s="27"/>
      <c r="E22" s="27"/>
      <c r="F22" s="27"/>
      <c r="G22" s="27"/>
      <c r="H22" s="27"/>
    </row>
    <row r="23" spans="1:8" ht="1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spans="1:8" ht="15">
      <c r="A26" s="27"/>
      <c r="B26" s="27"/>
      <c r="C26" s="27"/>
      <c r="D26" s="27"/>
      <c r="E26" s="27"/>
      <c r="F26" s="27"/>
      <c r="G26" s="27"/>
      <c r="H26" s="27"/>
    </row>
    <row r="27" spans="1:8" ht="15">
      <c r="A27" s="113"/>
      <c r="B27" s="113"/>
      <c r="C27" s="113"/>
      <c r="D27" s="113"/>
      <c r="E27" s="54"/>
      <c r="F27" s="54"/>
      <c r="G27" s="54"/>
      <c r="H27" s="54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5">
      <c r="A1" s="85" t="s">
        <v>109</v>
      </c>
      <c r="B1" s="85"/>
    </row>
    <row r="2" spans="1:2" ht="16.5" customHeight="1">
      <c r="A2" s="1"/>
      <c r="B2" s="8" t="s">
        <v>88</v>
      </c>
    </row>
    <row r="3" spans="1:2" ht="27.75">
      <c r="A3" s="98" t="s">
        <v>101</v>
      </c>
      <c r="B3" s="98"/>
    </row>
    <row r="4" spans="1:2" ht="17.25">
      <c r="A4" s="116" t="s">
        <v>102</v>
      </c>
      <c r="B4" s="116"/>
    </row>
    <row r="5" spans="1:2" ht="20.25" customHeight="1">
      <c r="A5" s="57" t="s">
        <v>124</v>
      </c>
      <c r="B5" s="60" t="s">
        <v>1</v>
      </c>
    </row>
    <row r="6" spans="1:2" ht="21" customHeight="1">
      <c r="A6" s="27" t="s">
        <v>69</v>
      </c>
      <c r="B6" s="27" t="s">
        <v>60</v>
      </c>
    </row>
    <row r="7" spans="1:2" ht="21" customHeight="1">
      <c r="A7" s="27" t="s">
        <v>26</v>
      </c>
      <c r="B7" s="23">
        <f>B9+B12</f>
        <v>4</v>
      </c>
    </row>
    <row r="8" spans="1:2" ht="21" customHeight="1">
      <c r="A8" s="23" t="s">
        <v>70</v>
      </c>
      <c r="B8" s="27" t="s">
        <v>115</v>
      </c>
    </row>
    <row r="9" spans="1:2" ht="21" customHeight="1">
      <c r="A9" s="23" t="s">
        <v>71</v>
      </c>
      <c r="B9" s="23">
        <v>4</v>
      </c>
    </row>
    <row r="10" spans="1:2" ht="21" customHeight="1">
      <c r="A10" s="23" t="s">
        <v>72</v>
      </c>
      <c r="B10" s="23"/>
    </row>
    <row r="11" spans="1:2" ht="21" customHeight="1">
      <c r="A11" s="32" t="s">
        <v>73</v>
      </c>
      <c r="B11" s="23"/>
    </row>
    <row r="12" spans="1:2" ht="21" customHeight="1">
      <c r="A12" s="32" t="s">
        <v>74</v>
      </c>
      <c r="B12" s="23"/>
    </row>
  </sheetData>
  <sheetProtection/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陈瑞华(chenrh)/nbjbq</cp:lastModifiedBy>
  <cp:lastPrinted>2016-02-17T05:39:40Z</cp:lastPrinted>
  <dcterms:created xsi:type="dcterms:W3CDTF">2013-02-18T08:49:03Z</dcterms:created>
  <dcterms:modified xsi:type="dcterms:W3CDTF">2016-12-30T08:02:20Z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